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2075" activeTab="3"/>
  </bookViews>
  <sheets>
    <sheet name="Титульный лист" sheetId="1" r:id="rId1"/>
    <sheet name="Тариф" sheetId="2" r:id="rId2"/>
    <sheet name="Надбавки" sheetId="3" r:id="rId3"/>
    <sheet name="ФХД" sheetId="4" r:id="rId4"/>
    <sheet name="Условия поставки" sheetId="5" r:id="rId5"/>
    <sheet name="Подключение" sheetId="6" r:id="rId6"/>
    <sheet name="ИП" sheetId="7" r:id="rId7"/>
  </sheets>
  <externalReferences>
    <externalReference r:id="rId10"/>
    <externalReference r:id="rId11"/>
    <externalReference r:id="rId12"/>
  </externalReferences>
  <definedNames>
    <definedName name="activity">'[2]Титульный'!$G$32</definedName>
    <definedName name="fil">'[1]Титульный'!$G$21</definedName>
    <definedName name="godEnd">'[1]Титульный'!$G$13</definedName>
    <definedName name="godStart">'[1]Титульный'!$G$12</definedName>
    <definedName name="kind_of_activity">'[1]TEHSHEET'!$AD$2:$AD$4</definedName>
    <definedName name="kind_of_publication">'[1]TEHSHEET'!$S$3:$S$4</definedName>
    <definedName name="logic">'[1]TEHSHEET'!$A$2:$A$3</definedName>
    <definedName name="MR_LIST">'[1]REESTR_MO'!$D$2:$D$44</definedName>
    <definedName name="org">'[1]Титульный'!$G$19</definedName>
  </definedNames>
  <calcPr fullCalcOnLoad="1"/>
</workbook>
</file>

<file path=xl/comments7.xml><?xml version="1.0" encoding="utf-8"?>
<comments xmlns="http://schemas.openxmlformats.org/spreadsheetml/2006/main">
  <authors>
    <author>I</author>
    <author>Dima</author>
  </authors>
  <commentList>
    <comment ref="C44" authorId="0">
      <text>
        <r>
          <rPr>
            <b/>
            <sz val="8"/>
            <rFont val="Tahoma"/>
            <family val="2"/>
          </rPr>
          <t xml:space="preserve">Количество оборудования, которое было заменено в отчетном периоде.          
</t>
        </r>
      </text>
    </comment>
    <comment ref="C49" authorId="0">
      <text>
        <r>
          <rPr>
            <b/>
            <sz val="8"/>
            <rFont val="Tahoma"/>
            <family val="2"/>
          </rPr>
          <t xml:space="preserve">Количество оборудования,  установленного на предприятии
</t>
        </r>
      </text>
    </comment>
    <comment ref="C114" authorId="1">
      <text>
        <r>
          <rPr>
            <b/>
            <sz val="8"/>
            <rFont val="Tahoma"/>
            <family val="2"/>
          </rPr>
          <t xml:space="preserve">Заполняет организация коммунального     
комплекса. 
В случае отсутствия информации - орган регулирования. </t>
        </r>
      </text>
    </comment>
    <comment ref="C115" authorId="1">
      <text>
        <r>
          <rPr>
            <b/>
            <sz val="8"/>
            <rFont val="Tahoma"/>
            <family val="2"/>
          </rPr>
          <t xml:space="preserve">Заполняет организация коммунального     
комплекса. 
В случае отсутствия информации - орган регулирования. </t>
        </r>
      </text>
    </comment>
  </commentList>
</comments>
</file>

<file path=xl/sharedStrings.xml><?xml version="1.0" encoding="utf-8"?>
<sst xmlns="http://schemas.openxmlformats.org/spreadsheetml/2006/main" count="577" uniqueCount="394">
  <si>
    <t>Показатели подлежащие раскрытию в сфере холодного водоснабжения (Цены и тарифы)</t>
  </si>
  <si>
    <t>Субъект РФ</t>
  </si>
  <si>
    <t>Тверская область</t>
  </si>
  <si>
    <t>Публикация</t>
  </si>
  <si>
    <t>Период регулирования</t>
  </si>
  <si>
    <t>Начало очередного периода регулирования</t>
  </si>
  <si>
    <t>01.01.2013</t>
  </si>
  <si>
    <t>Окончание очередного периода регулирования</t>
  </si>
  <si>
    <t>31.12.2013</t>
  </si>
  <si>
    <t>Является ли данное юридическое лицо подразделением (филиалом) другой организации</t>
  </si>
  <si>
    <t>нет</t>
  </si>
  <si>
    <t>Наименование организации</t>
  </si>
  <si>
    <t>ИНН организации</t>
  </si>
  <si>
    <t>КПП организации</t>
  </si>
  <si>
    <t>Вид деятельности, на которую установлен тариф</t>
  </si>
  <si>
    <t>Вид товара</t>
  </si>
  <si>
    <t>Техническая вода</t>
  </si>
  <si>
    <t>Питьевая вода</t>
  </si>
  <si>
    <t>Подвозная вода</t>
  </si>
  <si>
    <t>Другое</t>
  </si>
  <si>
    <t>Комментарии к виду товара "Другое"</t>
  </si>
  <si>
    <t>НДС (отметка об учтенном НДС)</t>
  </si>
  <si>
    <t>Организации-перепродавцы</t>
  </si>
  <si>
    <t>Бюджетные потребители</t>
  </si>
  <si>
    <t>Население</t>
  </si>
  <si>
    <t>Прочие</t>
  </si>
  <si>
    <t>Организация выполняет инвестиционную программу</t>
  </si>
  <si>
    <t>Наличие 2-ставочного тарифа</t>
  </si>
  <si>
    <t>Применить автозаполнение значения тарифа</t>
  </si>
  <si>
    <t>Система коммунальной инфраструктуры</t>
  </si>
  <si>
    <t>Условный порядковый номер</t>
  </si>
  <si>
    <t>Описание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</si>
  <si>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</si>
  <si>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</si>
  <si>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</si>
  <si>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</si>
  <si>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</si>
  <si>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</si>
  <si>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</si>
  <si>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</si>
  <si>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</si>
  <si>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Фамилия, имя, отчество:</t>
  </si>
  <si>
    <t>(код) номер телефона:</t>
  </si>
  <si>
    <t>Главный бухгалтер</t>
  </si>
  <si>
    <t>Должностное лицо, ответственное за составление формы</t>
  </si>
  <si>
    <t>Должность:</t>
  </si>
  <si>
    <t>e-mail:</t>
  </si>
  <si>
    <t>Наименование подразделения</t>
  </si>
  <si>
    <t>Информация о ценах (тарифах) на регулируемые товары и услуги и надбавках к этим ценам (тарифам) *</t>
  </si>
  <si>
    <t>№ п/п</t>
  </si>
  <si>
    <t>Наименование показателя</t>
  </si>
  <si>
    <t>Дата ввода</t>
  </si>
  <si>
    <t>Срок действия</t>
  </si>
  <si>
    <t>Наименование регулирующего органа, принявшего решение об утверждении цен</t>
  </si>
  <si>
    <t>Источник официального опубликования органом, принявшим решение об утверждении цены (тарифа, надбавки)</t>
  </si>
  <si>
    <t>Примечание</t>
  </si>
  <si>
    <t>Одноставочный тариф, руб./куб.м</t>
  </si>
  <si>
    <t>Двухставочный тариф</t>
  </si>
  <si>
    <t>ставка платы за потребление холодной воды,  руб./куб.м</t>
  </si>
  <si>
    <t>ставка платы за содержание системы холодного  водоснабжения, тыс. руб. в месяц/куб.м/ч</t>
  </si>
  <si>
    <t>дата</t>
  </si>
  <si>
    <t>номер</t>
  </si>
  <si>
    <t>2</t>
  </si>
  <si>
    <t>3.1</t>
  </si>
  <si>
    <t>3.2</t>
  </si>
  <si>
    <t>4</t>
  </si>
  <si>
    <t>4.1</t>
  </si>
  <si>
    <t>4.2</t>
  </si>
  <si>
    <t>5</t>
  </si>
  <si>
    <t>5.1</t>
  </si>
  <si>
    <t>5.2</t>
  </si>
  <si>
    <t>6</t>
  </si>
  <si>
    <t>6.1</t>
  </si>
  <si>
    <t>6.2</t>
  </si>
  <si>
    <t>7</t>
  </si>
  <si>
    <t>8</t>
  </si>
  <si>
    <t>9.1</t>
  </si>
  <si>
    <t>9.2</t>
  </si>
  <si>
    <t>10</t>
  </si>
  <si>
    <t>11</t>
  </si>
  <si>
    <t>12</t>
  </si>
  <si>
    <t>1</t>
  </si>
  <si>
    <t>*</t>
  </si>
  <si>
    <t xml:space="preserve">Раскрывается не позднее 30 дней со дня принятия соответствующего решения об установлении тарифа (надбавки) на очередной период регулирования </t>
  </si>
  <si>
    <t>тариф на холодную воду</t>
  </si>
  <si>
    <t>Приказ</t>
  </si>
  <si>
    <t>Информация о ценах (тарифах) на регулируемые товары и услуги и надбавках к этим ценам (тарифам)*</t>
  </si>
  <si>
    <t>Единица измерения</t>
  </si>
  <si>
    <t>Значение</t>
  </si>
  <si>
    <t>Постановление (дата)</t>
  </si>
  <si>
    <t>Постановление (номер)</t>
  </si>
  <si>
    <t>7.1</t>
  </si>
  <si>
    <t>7.2</t>
  </si>
  <si>
    <t>Утвержденная надбавка к ценам (тарифам) на холодную воду для потребителей</t>
  </si>
  <si>
    <t>для населения</t>
  </si>
  <si>
    <t>руб./куб. м</t>
  </si>
  <si>
    <t>для бюджетных потребителей</t>
  </si>
  <si>
    <t>для прочих потребителей</t>
  </si>
  <si>
    <t>Утвержденная надбавка к тарифам регулируемых организаций на холодную воду</t>
  </si>
  <si>
    <t>3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</si>
  <si>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</si>
  <si>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руб./куб. м/час</t>
  </si>
  <si>
    <t>Утвержденный тариф регулируемых организаций на подключение к системе холодного водоснабжения</t>
  </si>
  <si>
    <t>3.3</t>
  </si>
  <si>
    <t>3.3.1</t>
  </si>
  <si>
    <t>3.4</t>
  </si>
  <si>
    <t>3.5</t>
  </si>
  <si>
    <t>Комментарии</t>
  </si>
  <si>
    <t>Вид регулируемой деятельности</t>
  </si>
  <si>
    <t>x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</si>
  <si>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</si>
  <si>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</si>
  <si>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</si>
  <si>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Покупная вода, в том числе:</t>
  </si>
  <si>
    <t>3.1.1</t>
  </si>
  <si>
    <t>технического качества</t>
  </si>
  <si>
    <t>3.1.2</t>
  </si>
  <si>
    <t>питьевого качества</t>
  </si>
  <si>
    <t>3.1.3</t>
  </si>
  <si>
    <t>покупка потерь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</si>
  <si>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</si>
  <si>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</si>
  <si>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стоимость 1 кВт*ч (с учетом мощности)</t>
  </si>
  <si>
    <t>руб.</t>
  </si>
  <si>
    <t>3.2.2</t>
  </si>
  <si>
    <t>объем приобретенной электрической энергии</t>
  </si>
  <si>
    <t>тыс.кВт*ч</t>
  </si>
  <si>
    <t>Расходы на химреагенты, используемые в технологическом процессе:</t>
  </si>
  <si>
    <t>Справочно: количество использованного реагента, в том числе: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</si>
  <si>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</si>
  <si>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</si>
  <si>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</si>
  <si>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</si>
  <si>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</si>
  <si>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</si>
  <si>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</si>
  <si>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</si>
  <si>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</si>
  <si>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</si>
  <si>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</si>
  <si>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</si>
  <si>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</si>
  <si>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</si>
  <si>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</si>
  <si>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</si>
  <si>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</si>
  <si>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Расходы на оплату труда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</si>
  <si>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</si>
  <si>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</si>
  <si>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</si>
  <si>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</si>
  <si>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</si>
  <si>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</si>
  <si>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</t>
  </si>
  <si>
    <t>3.8.1</t>
  </si>
  <si>
    <t>расходы на оплату труда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</si>
  <si>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</si>
  <si>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</si>
  <si>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</si>
  <si>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</si>
  <si>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</si>
  <si>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</si>
  <si>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</si>
  <si>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Расходы на ремонт (капитальный и текущий) основных производственных средств, в том числе:</t>
  </si>
  <si>
    <t>3.10.1</t>
  </si>
  <si>
    <t>Справочно: расходы на капитальный ремонт основных производственных средств</t>
  </si>
  <si>
    <t>3.10.2</t>
  </si>
  <si>
    <t>Справочно: расходы на текущий ремонт основных производственных средств</t>
  </si>
  <si>
    <t>3.11</t>
  </si>
  <si>
    <t>Расходы на техническое обслуживание основных производственных средств, в том числе:</t>
  </si>
  <si>
    <t>3.11.1</t>
  </si>
  <si>
    <t>заработная плата ремонтного персонала</t>
  </si>
  <si>
    <t>3.11.2</t>
  </si>
  <si>
    <t>среднемесячная оплата труда рабочего 1 разряда (в случае отсутствия тарифной сетки - средняя оплата труда рабочих)</t>
  </si>
  <si>
    <t>3.11.3</t>
  </si>
  <si>
    <t>численность ремонтного персонала на конец отчетного периода</t>
  </si>
  <si>
    <t>чел.</t>
  </si>
  <si>
    <t>3.11.4</t>
  </si>
  <si>
    <t>отчисления на соц. нужды от заработной платы ремонтного персонала</t>
  </si>
  <si>
    <t>3.12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</si>
  <si>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</si>
  <si>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 (холодное водоснабжение)</t>
  </si>
  <si>
    <t xml:space="preserve">Чистая прибыль по регулируемому виду деятельности, в том числе: </t>
  </si>
  <si>
    <t>чистая прибыль на финансирование мероприятий, предусмотренных инвестиционной программой по развитию системы холодного водоснабжения</t>
  </si>
  <si>
    <t>Изменение стоимости основных фондов</t>
  </si>
  <si>
    <t>за счет ввода (вывода) из эксплуатации</t>
  </si>
  <si>
    <t>6.1.1</t>
  </si>
  <si>
    <t>Справочно: стоимость введенных в эксплуатацию основных фондов</t>
  </si>
  <si>
    <t>6.1.2</t>
  </si>
  <si>
    <t>Справочно: стоимость выведенных из эксплуатацию основных фондов</t>
  </si>
  <si>
    <t>6.1.3</t>
  </si>
  <si>
    <t>Справочно: стоимость основных фондов на начало отчетного периода</t>
  </si>
  <si>
    <t>Поднято воды, в том числе:</t>
  </si>
  <si>
    <t>тыс.куб.м</t>
  </si>
  <si>
    <t>из подземных водоисточников</t>
  </si>
  <si>
    <t>из поверхностных водоисточников</t>
  </si>
  <si>
    <t>Получено воды со стороны, в том числе:</t>
  </si>
  <si>
    <t>9</t>
  </si>
  <si>
    <t>Объем воды, пропущенной через очистные сооружения</t>
  </si>
  <si>
    <t>Объем отпущенной потребителям воды, в том числе:</t>
  </si>
  <si>
    <t>10.1</t>
  </si>
  <si>
    <t>по приборам учета</t>
  </si>
  <si>
    <t>10.2</t>
  </si>
  <si>
    <t>по нормативам потребления (расчетным методом)</t>
  </si>
  <si>
    <t>Потери воды в сетях (от забора воды), в том числе:</t>
  </si>
  <si>
    <t>%</t>
  </si>
  <si>
    <t>нормативные</t>
  </si>
  <si>
    <t>фактические (разница между забором и реализацией)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</si>
  <si>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</si>
  <si>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</si>
  <si>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</si>
  <si>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</si>
  <si>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</si>
  <si>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</si>
  <si>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</si>
  <si>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15</t>
  </si>
  <si>
    <t>Среднесписочная численность основного производственного персонала (человек)</t>
  </si>
  <si>
    <t>16</t>
  </si>
  <si>
    <t>Удельный расход электроэнергии на подачу воды в сеть, в том числе:</t>
  </si>
  <si>
    <t>кВт·ч/куб.м</t>
  </si>
  <si>
    <t>забор воды</t>
  </si>
  <si>
    <t>очистка</t>
  </si>
  <si>
    <t>транспортировка</t>
  </si>
  <si>
    <t>17</t>
  </si>
  <si>
    <t>Расход воды на коммунально-бытовые нужды ОКК</t>
  </si>
  <si>
    <t>18</t>
  </si>
  <si>
    <t>Расход воды на технологические нужды предприятия</t>
  </si>
  <si>
    <t>на очистные сооружения</t>
  </si>
  <si>
    <t>на промывку сетей</t>
  </si>
  <si>
    <t>прочие</t>
  </si>
  <si>
    <t>19</t>
  </si>
  <si>
    <t>Показатель использования производственных объектов (по объему перекачки) по отношению к пиковому дню отчетного года</t>
  </si>
  <si>
    <t>15.1</t>
  </si>
  <si>
    <t>15.2</t>
  </si>
  <si>
    <t>15.3</t>
  </si>
  <si>
    <t>17.1</t>
  </si>
  <si>
    <t>17.2</t>
  </si>
  <si>
    <t>17.3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</si>
  <si>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затрат, учтенные при установлении тарифа на очередной период регулирования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</si>
  <si>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Значение с 01.01.2013</t>
  </si>
  <si>
    <t>Значение с 01.07.2013</t>
  </si>
  <si>
    <t>Информация об условиях, на которых осуществляется поставка регулируемых товаров и (или) оказание регулируемых услуг</t>
  </si>
  <si>
    <t>Вид договора</t>
  </si>
  <si>
    <t>Условия публичных договоров</t>
  </si>
  <si>
    <t>Телефоны</t>
  </si>
  <si>
    <t>Адрес</t>
  </si>
  <si>
    <t xml:space="preserve">Приложение N 1 к Методике проведения мониторинга выполнения производственных и инвестиционных программ организаций коммунального комплекса от 14.04.2008 № 48 </t>
  </si>
  <si>
    <t>Наименование показателей</t>
  </si>
  <si>
    <t>2.1. Надежность снабжения потребителей товарами (услугами)</t>
  </si>
  <si>
    <t>2.1.1.</t>
  </si>
  <si>
    <t>Аварийность систем коммунальной инфраструктуры (ед./км)</t>
  </si>
  <si>
    <t xml:space="preserve">   Количество аварий на системах коммунальной инфраструктуры (ед.)</t>
  </si>
  <si>
    <t xml:space="preserve">   Протяженность сетей (всех видов в однотрубном представлении), (км)</t>
  </si>
  <si>
    <t xml:space="preserve">   Справочно:         диаметр от 50мм до 250мм, (км)</t>
  </si>
  <si>
    <t xml:space="preserve">                            диаметр от 250мм до 500мм, (км)</t>
  </si>
  <si>
    <t xml:space="preserve">                            диаметр от 500мм до 1000мм, (км)</t>
  </si>
  <si>
    <t xml:space="preserve">                            диаметр от 1000мм, (км)</t>
  </si>
  <si>
    <t>2.1.2.</t>
  </si>
  <si>
    <t>Перебои в снабжении потребителей (часов на потребителя)</t>
  </si>
  <si>
    <t xml:space="preserve">   Продолжительность отключений потребителей от предоставления товаров/услуг (часов)</t>
  </si>
  <si>
    <t xml:space="preserve">   Количество потребителей, страдающих от отключений (человек)</t>
  </si>
  <si>
    <t xml:space="preserve">   Численность населения, муниципального образования (чел.)</t>
  </si>
  <si>
    <t>2.1.3.</t>
  </si>
  <si>
    <t>Продолжительность (бесперебойность) поставки товаров и услуг (час./день)</t>
  </si>
  <si>
    <t xml:space="preserve">   Количество часов предоставления услуг в отчетном периоде (часов)</t>
  </si>
  <si>
    <t>2.1.4.</t>
  </si>
  <si>
    <t xml:space="preserve">   Объем потерь (тыс.куб.м)</t>
  </si>
  <si>
    <t xml:space="preserve">   Объем отпуска в сеть (тыс.куб.м)</t>
  </si>
  <si>
    <t>Уровень потерь (%)</t>
  </si>
  <si>
    <t>2.1.5.</t>
  </si>
  <si>
    <t>Коэффициент потерь (куб. м/км)</t>
  </si>
  <si>
    <t>2.1.6.</t>
  </si>
  <si>
    <t>Индекс замены оборудования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</si>
  <si>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</si>
  <si>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</si>
  <si>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</si>
  <si>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 xml:space="preserve">             -в т.ч. сети (км)</t>
  </si>
  <si>
    <t xml:space="preserve"> Количество замененного оборудования (единиц)</t>
  </si>
  <si>
    <t xml:space="preserve"> Общее количество установленного оборудования (единиц)</t>
  </si>
  <si>
    <t>2.1.7.</t>
  </si>
  <si>
    <t>Износ систем коммунальной инфраструктуры (%), в том числе:</t>
  </si>
  <si>
    <t xml:space="preserve">   Фактический срок службы оборудования (лет), в том числе:</t>
  </si>
  <si>
    <t xml:space="preserve">   Нормативный срок службы оборудования (лет), в том числе:</t>
  </si>
  <si>
    <t xml:space="preserve">   Возможный остаточный срок службы оборудования (лет), в том числе:</t>
  </si>
  <si>
    <t>2.1.8.</t>
  </si>
  <si>
    <t>Удельный вес сетей, нуждающихся в замене (%)</t>
  </si>
  <si>
    <t xml:space="preserve">   Протяженность сетей, нуждающихся в замене (км):</t>
  </si>
  <si>
    <t xml:space="preserve">   Справочно:        диаметр от 50мм до 250мм, (км)</t>
  </si>
  <si>
    <t>2.2. Сбалансированность системы коммунальной инфраструктуры</t>
  </si>
  <si>
    <t>2.2.1.</t>
  </si>
  <si>
    <t>Уровень загрузки производственных мощностей (%)</t>
  </si>
  <si>
    <t>Фактическая производительность оборудования (тыс. куб. м)</t>
  </si>
  <si>
    <t>Установленная производительность оборудования (тыс. куб. м)</t>
  </si>
  <si>
    <t>2.2.2.</t>
  </si>
  <si>
    <t>Обеспеченность потребления товаров и услуг приборами учета (%)</t>
  </si>
  <si>
    <t>Объем товаров и услуг, реализуемый по приборам учета  (тыс. куб. м)</t>
  </si>
  <si>
    <t>Общий объем реализации товаров и услуг (тыс. куб. м)</t>
  </si>
  <si>
    <t>Справочно:    -процент установки общедомовых приборов учета</t>
  </si>
  <si>
    <t xml:space="preserve">                       -процент установки индивидуальных (квартирных) приборов учета</t>
  </si>
  <si>
    <t>2.3. Доступность товаров и услуг для потребителей</t>
  </si>
  <si>
    <t>2.3.1.</t>
  </si>
  <si>
    <t>Доля потребителей в жилых домах, обеспеченных доступом к объектам (%)</t>
  </si>
  <si>
    <t xml:space="preserve">   Численность населения, пользующихся услугами данной организации (чел.)</t>
  </si>
  <si>
    <t>2.3.2.</t>
  </si>
  <si>
    <t>Доля расходов на оплату услуг в совокупном доходе населения (%)</t>
  </si>
  <si>
    <t xml:space="preserve">   Среднемесячный платеж населения за услуги водоснабжения (руб.)</t>
  </si>
  <si>
    <t xml:space="preserve">   Денежные доходы населения, средние на человека (руб.)</t>
  </si>
  <si>
    <t>2.3.3.</t>
  </si>
  <si>
    <t>Индекс нового строительства (ед.)</t>
  </si>
  <si>
    <t xml:space="preserve">   Протяженность построенных сетей (км.)</t>
  </si>
  <si>
    <t>2.3.4.</t>
  </si>
  <si>
    <t>Удельное водопотребление (куб.м/чел)</t>
  </si>
  <si>
    <t xml:space="preserve">   Объем воды, отпущенной всем потребителям - населению (тыс.куб.м)</t>
  </si>
  <si>
    <t>2.3.5.</t>
  </si>
  <si>
    <t>Стоимость подключения в расчете на 1 м2 (%)</t>
  </si>
  <si>
    <t xml:space="preserve">   Средняя рыночная стоимость 1 кв. м нового жилья (руб.)</t>
  </si>
  <si>
    <t xml:space="preserve">   Удельная нагрузка на новое строительство (м3 в сутки на м2)</t>
  </si>
  <si>
    <t xml:space="preserve">   Тариф на подключение к системе коммунальной инфраструктуры (рублей на куб. м в сутки)</t>
  </si>
  <si>
    <t xml:space="preserve">2.4. Эффективность деятельности        </t>
  </si>
  <si>
    <t>2.4.1.</t>
  </si>
  <si>
    <t>Рентабельность деятельности (%)</t>
  </si>
  <si>
    <t xml:space="preserve">   Финансовые результаты деятельности организации коммунального комплекса до налогообложения (тыс. руб.)</t>
  </si>
  <si>
    <t xml:space="preserve">   Выручка организации коммунального комплекса (тыс. руб.)</t>
  </si>
  <si>
    <t>2.4.2.</t>
  </si>
  <si>
    <t>Уровень сбора платежей (%)</t>
  </si>
  <si>
    <t xml:space="preserve">   Объем средств, собранных за услуги объектов водоснабжения (тыс. руб.)</t>
  </si>
  <si>
    <t xml:space="preserve">   Объем начисленных средств за услуги объектов водоснабжения (тыс. руб.)</t>
  </si>
  <si>
    <t>2.4.3.</t>
  </si>
  <si>
    <t>Эффективность использования энергии (энергоемкость производства - производство воды), (кВтч/куб. м)</t>
  </si>
  <si>
    <t>Эффективность использования энергии (энергоемкость производства - подача воды), (кВтч/куб. м)</t>
  </si>
  <si>
    <t xml:space="preserve">   Расход электрической энергии на производство воды (станции 1-го подъема и очистка), (МВтч)</t>
  </si>
  <si>
    <t xml:space="preserve">   Расход электрической энергии на подачу потребителям воды (станции 2,3 и 4 подъемов, регулирующие узлы), (МВтч)</t>
  </si>
  <si>
    <t xml:space="preserve">   Объем поднятой воды насосными станциями первого подъема (тыс.куб.м)</t>
  </si>
  <si>
    <t>2.4.4.</t>
  </si>
  <si>
    <t>Эффективность использования персонала (трудоемкость производства) (чел./км сетей)</t>
  </si>
  <si>
    <t xml:space="preserve">   Численность персонала (чел.)</t>
  </si>
  <si>
    <t>2.4.5.</t>
  </si>
  <si>
    <t>Производительность труда (куб. м/чел.)</t>
  </si>
  <si>
    <t xml:space="preserve">   Объем воды, отпущенной всем потребителям (тыс.куб.м)</t>
  </si>
  <si>
    <t>2.4.6.</t>
  </si>
  <si>
    <t>Период сбора платежей (дней)</t>
  </si>
  <si>
    <t xml:space="preserve">   Объем выручки от реализации ПП и ИП (тыс. руб.)</t>
  </si>
  <si>
    <t xml:space="preserve">   Объем дебиторской задолженности за период реализации ПП и ИП (тыс. руб.)</t>
  </si>
  <si>
    <t xml:space="preserve">2.5. Источники инвестирования инвестиционной программы           </t>
  </si>
  <si>
    <t>2.5.1.</t>
  </si>
  <si>
    <t>Привлеченные средства (тыс. руб.), из них:</t>
  </si>
  <si>
    <t xml:space="preserve">   кредиты банков (тыс. руб.)</t>
  </si>
  <si>
    <t xml:space="preserve">                 из них:  кредиты иностранных банков (тыс. руб.)</t>
  </si>
  <si>
    <t xml:space="preserve">   заемные средства других организаций (тыс. руб.)</t>
  </si>
  <si>
    <t>бюджетные средства (тыс. руб.)</t>
  </si>
  <si>
    <t xml:space="preserve">                 из них:  Федеральный бюджет (тыс. руб.)</t>
  </si>
  <si>
    <t xml:space="preserve">                               бюджет субъекта РФ (тыс. руб.)</t>
  </si>
  <si>
    <t xml:space="preserve">                               бюджет муниципального образования (тыс. руб.)</t>
  </si>
  <si>
    <t xml:space="preserve">   средства внебюджетных фондов (тыс. руб.)</t>
  </si>
  <si>
    <t xml:space="preserve">    прочие средства (тыс. руб.)</t>
  </si>
  <si>
    <t xml:space="preserve">    амортизация (тыс.руб.)</t>
  </si>
  <si>
    <t xml:space="preserve">    инвестиционная надбавка к тарифу  (тыс.руб.)</t>
  </si>
  <si>
    <t xml:space="preserve">    плата за подключение  (тыс.руб.)</t>
  </si>
  <si>
    <t xml:space="preserve">    прибыль  (тыс.руб.)</t>
  </si>
  <si>
    <t>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t>
  </si>
  <si>
    <t>Информация об инвестиционных программах и отчетах об их реализации</t>
  </si>
  <si>
    <t>Наименование инвестиционной программы</t>
  </si>
  <si>
    <t>Цели инвестиционной программы</t>
  </si>
  <si>
    <t>Срок начала реализации</t>
  </si>
  <si>
    <t>Потребность в финансовых средствах, необходимых для реализации инвестиционной программы</t>
  </si>
  <si>
    <t>Наименование ОМСУ, утвердившего инвестиционную программу</t>
  </si>
  <si>
    <t>Дата утверждения</t>
  </si>
  <si>
    <t xml:space="preserve">                   в т.ч. в 2013г</t>
  </si>
  <si>
    <t>2013г (план)</t>
  </si>
  <si>
    <t>Финансирование ИП в отчетном периоде отсутствует</t>
  </si>
  <si>
    <t>Форма заявки на подключение к системе холодного водоснабжения</t>
  </si>
  <si>
    <t>Информация о порядке выполнения технологических, технических и других мероприятий, связанных с подключением к системе холодного водоснабжения</t>
  </si>
  <si>
    <t>Перечень и формы документов, представляемых одновременно с заявкой на подключение к системе холодного водоснабжения</t>
  </si>
  <si>
    <t>Описание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</si>
  <si>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Служба, ответственная за прием и обработку заявок на подключение к системе холодного водоснабжения</t>
  </si>
  <si>
    <t>ЗАО Санаторно-оздоровительный центр "Карачарово"</t>
  </si>
  <si>
    <t>6911004730</t>
  </si>
  <si>
    <t>694901001</t>
  </si>
  <si>
    <t>да</t>
  </si>
  <si>
    <t>Конаковский муниципальный район</t>
  </si>
  <si>
    <t>Тверская область, г/п г. Конаково, д. Карачарово</t>
  </si>
  <si>
    <t>Сивакова Лидия Викторовна</t>
  </si>
  <si>
    <t>48242-4-31-57</t>
  </si>
  <si>
    <t>Морозова Галина Александровна</t>
  </si>
  <si>
    <t>48242-68-667</t>
  </si>
  <si>
    <t>Рубцова Татьяна Алексеевна</t>
  </si>
  <si>
    <t>Ведущий экономист</t>
  </si>
  <si>
    <t>48242-68-775</t>
  </si>
  <si>
    <t>с 01.01.2013 по 30.06.2013</t>
  </si>
  <si>
    <t>c 01.07.2013 по 31.12.2013</t>
  </si>
  <si>
    <t>Холодное водоснабжение</t>
  </si>
  <si>
    <t>№ 525-нп</t>
  </si>
  <si>
    <t>РЭК Тверской области</t>
  </si>
  <si>
    <t>Сайт г. Конаково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</si>
</sst>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"/>
    <numFmt numFmtId="166" formatCode="#,##0.0000"/>
    <numFmt numFmtId="167" formatCode="0.0000"/>
    <numFmt numFmtId="168" formatCode="#,##0.0"/>
  </numFmts>
  <fonts count="37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color indexed="9"/>
      <name val="Tahoma"/>
      <family val="2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u val="single"/>
      <sz val="10"/>
      <color indexed="12"/>
      <name val="Tahoma"/>
      <family val="2"/>
    </font>
    <font>
      <sz val="8"/>
      <name val="Verdan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sz val="9"/>
      <color indexed="8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1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dashed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/>
      <top style="thin">
        <color indexed="63"/>
      </top>
      <bottom style="thin"/>
    </border>
    <border>
      <left style="thin">
        <color indexed="63"/>
      </left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dashed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/>
      <top style="thin">
        <color indexed="63"/>
      </top>
      <bottom style="thin"/>
    </border>
    <border>
      <left style="thin"/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/>
      <bottom style="thin"/>
    </border>
    <border>
      <left style="thin">
        <color indexed="63"/>
      </left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dashed"/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/>
      <right style="dashed"/>
      <top style="thin">
        <color indexed="63"/>
      </top>
      <bottom style="thin"/>
    </border>
    <border>
      <left style="dashed"/>
      <right style="medium">
        <color indexed="63"/>
      </right>
      <top style="thin">
        <color indexed="63"/>
      </top>
      <bottom style="thin"/>
    </border>
    <border>
      <left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dashed"/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medium"/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63"/>
      </bottom>
    </border>
    <border>
      <left style="thin"/>
      <right style="medium"/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376">
    <xf numFmtId="0" fontId="0" fillId="0" borderId="0" xfId="0" applyAlignment="1">
      <alignment/>
    </xf>
    <xf numFmtId="0" fontId="3" fillId="0" borderId="0" xfId="62" applyFont="1" applyAlignment="1" applyProtection="1">
      <alignment vertical="center" wrapText="1"/>
      <protection/>
    </xf>
    <xf numFmtId="0" fontId="4" fillId="24" borderId="0" xfId="63" applyFont="1" applyFill="1" applyBorder="1" applyAlignment="1" applyProtection="1">
      <alignment vertical="center" wrapText="1"/>
      <protection/>
    </xf>
    <xf numFmtId="0" fontId="4" fillId="24" borderId="0" xfId="63" applyFont="1" applyFill="1" applyBorder="1" applyAlignment="1" applyProtection="1">
      <alignment horizontal="center" vertical="center" wrapText="1"/>
      <protection/>
    </xf>
    <xf numFmtId="0" fontId="4" fillId="25" borderId="0" xfId="62" applyFont="1" applyFill="1" applyBorder="1" applyAlignment="1" applyProtection="1">
      <alignment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0" fontId="4" fillId="24" borderId="10" xfId="63" applyFont="1" applyFill="1" applyBorder="1" applyAlignment="1" applyProtection="1">
      <alignment vertical="center" wrapText="1"/>
      <protection/>
    </xf>
    <xf numFmtId="0" fontId="4" fillId="24" borderId="11" xfId="63" applyFont="1" applyFill="1" applyBorder="1" applyAlignment="1" applyProtection="1">
      <alignment vertical="center" wrapText="1"/>
      <protection/>
    </xf>
    <xf numFmtId="0" fontId="6" fillId="0" borderId="12" xfId="42" applyFont="1" applyBorder="1" applyAlignment="1" applyProtection="1">
      <alignment horizontal="left" vertical="center" indent="1"/>
      <protection/>
    </xf>
    <xf numFmtId="0" fontId="4" fillId="0" borderId="11" xfId="63" applyFont="1" applyFill="1" applyBorder="1" applyAlignment="1" applyProtection="1">
      <alignment horizontal="center" vertical="center" wrapText="1"/>
      <protection/>
    </xf>
    <xf numFmtId="0" fontId="4" fillId="0" borderId="11" xfId="62" applyFont="1" applyBorder="1" applyAlignment="1" applyProtection="1">
      <alignment vertical="center" wrapText="1"/>
      <protection/>
    </xf>
    <xf numFmtId="0" fontId="4" fillId="0" borderId="13" xfId="62" applyFont="1" applyBorder="1" applyAlignment="1" applyProtection="1">
      <alignment vertical="center" wrapText="1"/>
      <protection/>
    </xf>
    <xf numFmtId="0" fontId="4" fillId="24" borderId="14" xfId="63" applyFont="1" applyFill="1" applyBorder="1" applyAlignment="1" applyProtection="1">
      <alignment vertical="center" wrapText="1"/>
      <protection/>
    </xf>
    <xf numFmtId="0" fontId="2" fillId="4" borderId="15" xfId="63" applyFont="1" applyFill="1" applyBorder="1" applyAlignment="1" applyProtection="1">
      <alignment horizontal="center" vertical="center" wrapText="1"/>
      <protection/>
    </xf>
    <xf numFmtId="0" fontId="4" fillId="0" borderId="0" xfId="62" applyFont="1" applyBorder="1" applyAlignment="1" applyProtection="1">
      <alignment vertical="center" wrapText="1"/>
      <protection/>
    </xf>
    <xf numFmtId="0" fontId="4" fillId="0" borderId="16" xfId="62" applyFont="1" applyBorder="1" applyAlignment="1" applyProtection="1">
      <alignment vertical="center" wrapText="1"/>
      <protection/>
    </xf>
    <xf numFmtId="0" fontId="4" fillId="0" borderId="0" xfId="62" applyFont="1" applyAlignment="1" applyProtection="1">
      <alignment horizontal="center" vertical="center" wrapText="1"/>
      <protection/>
    </xf>
    <xf numFmtId="0" fontId="3" fillId="24" borderId="14" xfId="68" applyNumberFormat="1" applyFont="1" applyFill="1" applyBorder="1" applyAlignment="1" applyProtection="1">
      <alignment horizontal="center" vertical="center" wrapText="1"/>
      <protection/>
    </xf>
    <xf numFmtId="0" fontId="3" fillId="24" borderId="0" xfId="68" applyNumberFormat="1" applyFont="1" applyFill="1" applyBorder="1" applyAlignment="1" applyProtection="1">
      <alignment horizontal="center" vertical="center" wrapText="1"/>
      <protection/>
    </xf>
    <xf numFmtId="0" fontId="4" fillId="26" borderId="17" xfId="62" applyFont="1" applyFill="1" applyBorder="1" applyAlignment="1" applyProtection="1">
      <alignment horizontal="center" vertical="center" wrapText="1"/>
      <protection locked="0"/>
    </xf>
    <xf numFmtId="0" fontId="4" fillId="24" borderId="0" xfId="68" applyNumberFormat="1" applyFont="1" applyFill="1" applyBorder="1" applyAlignment="1" applyProtection="1">
      <alignment horizontal="center" vertical="center" wrapText="1"/>
      <protection/>
    </xf>
    <xf numFmtId="0" fontId="4" fillId="24" borderId="16" xfId="68" applyNumberFormat="1" applyFont="1" applyFill="1" applyBorder="1" applyAlignment="1" applyProtection="1">
      <alignment horizontal="center" vertical="center" wrapText="1"/>
      <protection/>
    </xf>
    <xf numFmtId="0" fontId="8" fillId="24" borderId="0" xfId="68" applyNumberFormat="1" applyFont="1" applyFill="1" applyBorder="1" applyAlignment="1" applyProtection="1">
      <alignment horizontal="center" vertical="top" wrapText="1"/>
      <protection/>
    </xf>
    <xf numFmtId="0" fontId="8" fillId="24" borderId="16" xfId="68" applyNumberFormat="1" applyFont="1" applyFill="1" applyBorder="1" applyAlignment="1" applyProtection="1">
      <alignment horizontal="center" vertical="top" wrapText="1"/>
      <protection/>
    </xf>
    <xf numFmtId="49" fontId="2" fillId="24" borderId="0" xfId="68" applyNumberFormat="1" applyFont="1" applyFill="1" applyBorder="1" applyAlignment="1" applyProtection="1">
      <alignment horizontal="center" vertical="center" wrapText="1"/>
      <protection/>
    </xf>
    <xf numFmtId="0" fontId="4" fillId="24" borderId="0" xfId="62" applyFont="1" applyFill="1" applyBorder="1" applyAlignment="1" applyProtection="1">
      <alignment vertical="center" wrapText="1"/>
      <protection/>
    </xf>
    <xf numFmtId="0" fontId="4" fillId="24" borderId="16" xfId="62" applyFont="1" applyFill="1" applyBorder="1" applyAlignment="1" applyProtection="1">
      <alignment vertical="center" wrapText="1"/>
      <protection/>
    </xf>
    <xf numFmtId="49" fontId="4" fillId="24" borderId="17" xfId="68" applyNumberFormat="1" applyFont="1" applyFill="1" applyBorder="1" applyAlignment="1" applyProtection="1">
      <alignment horizontal="center" vertical="center" wrapText="1"/>
      <protection/>
    </xf>
    <xf numFmtId="0" fontId="4" fillId="26" borderId="18" xfId="62" applyFont="1" applyFill="1" applyBorder="1" applyAlignment="1" applyProtection="1">
      <alignment horizontal="center" vertical="center" wrapText="1"/>
      <protection locked="0"/>
    </xf>
    <xf numFmtId="49" fontId="10" fillId="24" borderId="17" xfId="63" applyNumberFormat="1" applyFont="1" applyFill="1" applyBorder="1" applyAlignment="1" applyProtection="1">
      <alignment horizontal="center" vertical="center" wrapText="1"/>
      <protection/>
    </xf>
    <xf numFmtId="49" fontId="10" fillId="26" borderId="18" xfId="63" applyNumberFormat="1" applyFont="1" applyFill="1" applyBorder="1" applyAlignment="1" applyProtection="1">
      <alignment horizontal="center" vertical="center" wrapText="1"/>
      <protection locked="0"/>
    </xf>
    <xf numFmtId="49" fontId="10" fillId="26" borderId="17" xfId="63" applyNumberFormat="1" applyFont="1" applyFill="1" applyBorder="1" applyAlignment="1" applyProtection="1">
      <alignment horizontal="center" vertical="center" wrapText="1"/>
      <protection locked="0"/>
    </xf>
    <xf numFmtId="49" fontId="2" fillId="24" borderId="19" xfId="68" applyNumberFormat="1" applyFont="1" applyFill="1" applyBorder="1" applyAlignment="1" applyProtection="1">
      <alignment horizontal="center" vertical="center" wrapText="1"/>
      <protection/>
    </xf>
    <xf numFmtId="0" fontId="4" fillId="24" borderId="20" xfId="63" applyFont="1" applyFill="1" applyBorder="1" applyAlignment="1" applyProtection="1">
      <alignment horizontal="center" vertical="center" wrapText="1"/>
      <protection/>
    </xf>
    <xf numFmtId="0" fontId="4" fillId="24" borderId="21" xfId="63" applyFont="1" applyFill="1" applyBorder="1" applyAlignment="1" applyProtection="1">
      <alignment horizontal="center" vertical="center" wrapText="1"/>
      <protection/>
    </xf>
    <xf numFmtId="0" fontId="4" fillId="24" borderId="22" xfId="62" applyFont="1" applyFill="1" applyBorder="1" applyAlignment="1" applyProtection="1">
      <alignment horizontal="center" vertical="center" wrapText="1"/>
      <protection/>
    </xf>
    <xf numFmtId="0" fontId="4" fillId="26" borderId="21" xfId="0" applyFont="1" applyFill="1" applyBorder="1" applyAlignment="1" applyProtection="1">
      <alignment horizontal="center" vertical="center" wrapText="1"/>
      <protection locked="0"/>
    </xf>
    <xf numFmtId="49" fontId="2" fillId="24" borderId="23" xfId="68" applyNumberFormat="1" applyFont="1" applyFill="1" applyBorder="1" applyAlignment="1" applyProtection="1">
      <alignment horizontal="center" vertical="center" wrapText="1"/>
      <protection/>
    </xf>
    <xf numFmtId="49" fontId="2" fillId="24" borderId="24" xfId="68" applyNumberFormat="1" applyFont="1" applyFill="1" applyBorder="1" applyAlignment="1" applyProtection="1">
      <alignment horizontal="center" vertical="center" wrapText="1"/>
      <protection/>
    </xf>
    <xf numFmtId="0" fontId="4" fillId="0" borderId="25" xfId="62" applyFont="1" applyBorder="1" applyAlignment="1" applyProtection="1">
      <alignment vertical="center" wrapText="1"/>
      <protection/>
    </xf>
    <xf numFmtId="0" fontId="4" fillId="0" borderId="14" xfId="62" applyFont="1" applyBorder="1" applyAlignment="1" applyProtection="1">
      <alignment vertical="center" wrapText="1"/>
      <protection/>
    </xf>
    <xf numFmtId="49" fontId="10" fillId="26" borderId="18" xfId="63" applyNumberFormat="1" applyFont="1" applyFill="1" applyBorder="1" applyAlignment="1" applyProtection="1">
      <alignment vertical="center" wrapText="1"/>
      <protection locked="0"/>
    </xf>
    <xf numFmtId="49" fontId="10" fillId="26" borderId="17" xfId="63" applyNumberFormat="1" applyFont="1" applyFill="1" applyBorder="1" applyAlignment="1" applyProtection="1">
      <alignment vertical="center" wrapText="1"/>
      <protection locked="0"/>
    </xf>
    <xf numFmtId="49" fontId="9" fillId="24" borderId="0" xfId="69" applyNumberFormat="1" applyFont="1" applyFill="1" applyBorder="1" applyAlignment="1" applyProtection="1">
      <alignment vertical="center" wrapText="1"/>
      <protection/>
    </xf>
    <xf numFmtId="0" fontId="10" fillId="24" borderId="0" xfId="63" applyFont="1" applyFill="1" applyBorder="1" applyAlignment="1" applyProtection="1">
      <alignment vertical="center" wrapText="1"/>
      <protection/>
    </xf>
    <xf numFmtId="0" fontId="4" fillId="24" borderId="26" xfId="63" applyFont="1" applyFill="1" applyBorder="1" applyAlignment="1" applyProtection="1">
      <alignment vertical="center" wrapText="1"/>
      <protection/>
    </xf>
    <xf numFmtId="0" fontId="4" fillId="24" borderId="27" xfId="63" applyFont="1" applyFill="1" applyBorder="1" applyAlignment="1" applyProtection="1">
      <alignment vertical="center" wrapText="1"/>
      <protection/>
    </xf>
    <xf numFmtId="0" fontId="4" fillId="24" borderId="27" xfId="63" applyFont="1" applyFill="1" applyBorder="1" applyAlignment="1" applyProtection="1">
      <alignment horizontal="center" vertical="center" wrapText="1"/>
      <protection/>
    </xf>
    <xf numFmtId="0" fontId="4" fillId="24" borderId="28" xfId="63" applyFont="1" applyFill="1" applyBorder="1" applyAlignment="1" applyProtection="1">
      <alignment vertical="center" wrapText="1"/>
      <protection/>
    </xf>
    <xf numFmtId="49" fontId="0" fillId="26" borderId="29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top"/>
      <protection/>
    </xf>
    <xf numFmtId="0" fontId="0" fillId="24" borderId="0" xfId="55" applyNumberFormat="1" applyFont="1" applyFill="1" applyBorder="1" applyAlignment="1" applyProtection="1">
      <alignment wrapText="1"/>
      <protection/>
    </xf>
    <xf numFmtId="0" fontId="2" fillId="24" borderId="0" xfId="55" applyNumberFormat="1" applyFont="1" applyFill="1" applyBorder="1" applyAlignment="1" applyProtection="1">
      <alignment horizontal="center" wrapText="1"/>
      <protection/>
    </xf>
    <xf numFmtId="0" fontId="0" fillId="24" borderId="10" xfId="55" applyNumberFormat="1" applyFont="1" applyFill="1" applyBorder="1" applyAlignment="1" applyProtection="1">
      <alignment wrapText="1"/>
      <protection/>
    </xf>
    <xf numFmtId="0" fontId="0" fillId="24" borderId="11" xfId="55" applyNumberFormat="1" applyFont="1" applyFill="1" applyBorder="1" applyAlignment="1" applyProtection="1">
      <alignment wrapText="1"/>
      <protection/>
    </xf>
    <xf numFmtId="0" fontId="2" fillId="24" borderId="11" xfId="55" applyNumberFormat="1" applyFont="1" applyFill="1" applyBorder="1" applyAlignment="1" applyProtection="1">
      <alignment horizontal="center" wrapText="1"/>
      <protection/>
    </xf>
    <xf numFmtId="0" fontId="2" fillId="24" borderId="13" xfId="55" applyNumberFormat="1" applyFont="1" applyFill="1" applyBorder="1" applyAlignment="1" applyProtection="1">
      <alignment horizontal="center" wrapText="1"/>
      <protection/>
    </xf>
    <xf numFmtId="0" fontId="4" fillId="24" borderId="14" xfId="60" applyFont="1" applyFill="1" applyBorder="1" applyAlignment="1" applyProtection="1">
      <alignment wrapText="1"/>
      <protection/>
    </xf>
    <xf numFmtId="0" fontId="4" fillId="24" borderId="0" xfId="60" applyFont="1" applyFill="1" applyBorder="1" applyAlignment="1" applyProtection="1">
      <alignment wrapText="1"/>
      <protection/>
    </xf>
    <xf numFmtId="0" fontId="2" fillId="24" borderId="16" xfId="60" applyFont="1" applyFill="1" applyBorder="1" applyAlignment="1" applyProtection="1">
      <alignment horizontal="center" wrapText="1"/>
      <protection/>
    </xf>
    <xf numFmtId="0" fontId="2" fillId="25" borderId="30" xfId="60" applyFont="1" applyFill="1" applyBorder="1" applyAlignment="1" applyProtection="1">
      <alignment horizontal="center" vertical="center" wrapText="1"/>
      <protection/>
    </xf>
    <xf numFmtId="0" fontId="2" fillId="25" borderId="30" xfId="58" applyFont="1" applyFill="1" applyBorder="1" applyAlignment="1" applyProtection="1">
      <alignment horizontal="center" vertical="center" wrapText="1"/>
      <protection/>
    </xf>
    <xf numFmtId="49" fontId="12" fillId="25" borderId="0" xfId="60" applyNumberFormat="1" applyFont="1" applyFill="1" applyBorder="1" applyAlignment="1" applyProtection="1">
      <alignment horizontal="center" vertical="center" wrapText="1"/>
      <protection/>
    </xf>
    <xf numFmtId="0" fontId="12" fillId="25" borderId="0" xfId="60" applyFont="1" applyFill="1" applyBorder="1" applyAlignment="1" applyProtection="1">
      <alignment horizontal="center" vertical="center" wrapText="1"/>
      <protection/>
    </xf>
    <xf numFmtId="0" fontId="3" fillId="0" borderId="14" xfId="60" applyFont="1" applyFill="1" applyBorder="1" applyAlignment="1" applyProtection="1">
      <alignment wrapText="1"/>
      <protection/>
    </xf>
    <xf numFmtId="0" fontId="3" fillId="0" borderId="0" xfId="60" applyFont="1" applyFill="1" applyBorder="1" applyAlignment="1" applyProtection="1">
      <alignment wrapText="1"/>
      <protection/>
    </xf>
    <xf numFmtId="49" fontId="4" fillId="25" borderId="2" xfId="60" applyNumberFormat="1" applyFont="1" applyFill="1" applyBorder="1" applyAlignment="1" applyProtection="1">
      <alignment horizontal="center" vertical="center" wrapText="1"/>
      <protection/>
    </xf>
    <xf numFmtId="0" fontId="3" fillId="24" borderId="14" xfId="67" applyFont="1" applyFill="1" applyBorder="1" applyProtection="1">
      <alignment/>
      <protection/>
    </xf>
    <xf numFmtId="0" fontId="3" fillId="24" borderId="0" xfId="67" applyFont="1" applyFill="1" applyBorder="1" applyProtection="1">
      <alignment/>
      <protection/>
    </xf>
    <xf numFmtId="0" fontId="13" fillId="27" borderId="31" xfId="67" applyFont="1" applyFill="1" applyBorder="1" applyProtection="1">
      <alignment/>
      <protection/>
    </xf>
    <xf numFmtId="0" fontId="11" fillId="27" borderId="12" xfId="44" applyFont="1" applyFill="1" applyBorder="1" applyAlignment="1" applyProtection="1">
      <alignment horizontal="left" vertical="center" indent="1"/>
      <protection/>
    </xf>
    <xf numFmtId="0" fontId="13" fillId="27" borderId="12" xfId="67" applyFont="1" applyFill="1" applyBorder="1" applyProtection="1">
      <alignment/>
      <protection/>
    </xf>
    <xf numFmtId="0" fontId="13" fillId="27" borderId="32" xfId="67" applyFont="1" applyFill="1" applyBorder="1" applyProtection="1">
      <alignment/>
      <protection/>
    </xf>
    <xf numFmtId="0" fontId="2" fillId="24" borderId="16" xfId="60" applyFont="1" applyFill="1" applyBorder="1" applyAlignment="1" applyProtection="1">
      <alignment wrapText="1"/>
      <protection/>
    </xf>
    <xf numFmtId="0" fontId="13" fillId="24" borderId="33" xfId="67" applyFont="1" applyFill="1" applyBorder="1" applyProtection="1">
      <alignment/>
      <protection/>
    </xf>
    <xf numFmtId="0" fontId="11" fillId="24" borderId="34" xfId="44" applyFont="1" applyFill="1" applyBorder="1" applyAlignment="1" applyProtection="1">
      <alignment horizontal="left" vertical="center" indent="1"/>
      <protection/>
    </xf>
    <xf numFmtId="0" fontId="13" fillId="24" borderId="34" xfId="67" applyFont="1" applyFill="1" applyBorder="1" applyProtection="1">
      <alignment/>
      <protection/>
    </xf>
    <xf numFmtId="0" fontId="13" fillId="24" borderId="35" xfId="67" applyFont="1" applyFill="1" applyBorder="1" applyProtection="1">
      <alignment/>
      <protection/>
    </xf>
    <xf numFmtId="0" fontId="13" fillId="24" borderId="0" xfId="67" applyFont="1" applyFill="1" applyBorder="1" applyProtection="1">
      <alignment/>
      <protection/>
    </xf>
    <xf numFmtId="0" fontId="11" fillId="24" borderId="0" xfId="44" applyFont="1" applyFill="1" applyBorder="1" applyAlignment="1" applyProtection="1">
      <alignment horizontal="left" vertical="center" indent="1"/>
      <protection/>
    </xf>
    <xf numFmtId="0" fontId="4" fillId="24" borderId="14" xfId="60" applyFont="1" applyFill="1" applyBorder="1" applyProtection="1">
      <alignment/>
      <protection/>
    </xf>
    <xf numFmtId="0" fontId="4" fillId="24" borderId="0" xfId="60" applyFont="1" applyFill="1" applyBorder="1" applyProtection="1">
      <alignment/>
      <protection/>
    </xf>
    <xf numFmtId="0" fontId="4" fillId="24" borderId="0" xfId="60" applyFont="1" applyFill="1" applyBorder="1" applyAlignment="1" applyProtection="1">
      <alignment horizontal="right" vertical="center"/>
      <protection/>
    </xf>
    <xf numFmtId="0" fontId="4" fillId="24" borderId="0" xfId="60" applyFont="1" applyFill="1" applyBorder="1" applyAlignment="1" applyProtection="1">
      <alignment vertical="center"/>
      <protection/>
    </xf>
    <xf numFmtId="0" fontId="15" fillId="24" borderId="0" xfId="60" applyFont="1" applyFill="1" applyBorder="1" applyAlignment="1" applyProtection="1">
      <alignment vertical="center" wrapText="1"/>
      <protection/>
    </xf>
    <xf numFmtId="0" fontId="15" fillId="24" borderId="16" xfId="60" applyFont="1" applyFill="1" applyBorder="1" applyAlignment="1" applyProtection="1">
      <alignment vertical="center" wrapText="1"/>
      <protection/>
    </xf>
    <xf numFmtId="0" fontId="0" fillId="0" borderId="26" xfId="0" applyFont="1" applyBorder="1" applyAlignment="1" applyProtection="1">
      <alignment vertical="top"/>
      <protection/>
    </xf>
    <xf numFmtId="0" fontId="0" fillId="0" borderId="27" xfId="0" applyFont="1" applyBorder="1" applyAlignment="1" applyProtection="1">
      <alignment vertical="top"/>
      <protection/>
    </xf>
    <xf numFmtId="0" fontId="0" fillId="0" borderId="28" xfId="0" applyFont="1" applyBorder="1" applyAlignment="1" applyProtection="1">
      <alignment vertical="top"/>
      <protection/>
    </xf>
    <xf numFmtId="0" fontId="0" fillId="24" borderId="0" xfId="56" applyNumberFormat="1" applyFont="1" applyFill="1" applyBorder="1" applyAlignment="1" applyProtection="1">
      <alignment wrapText="1"/>
      <protection/>
    </xf>
    <xf numFmtId="0" fontId="2" fillId="24" borderId="0" xfId="56" applyNumberFormat="1" applyFont="1" applyFill="1" applyBorder="1" applyAlignment="1" applyProtection="1">
      <alignment horizontal="center" wrapText="1"/>
      <protection/>
    </xf>
    <xf numFmtId="0" fontId="0" fillId="24" borderId="10" xfId="56" applyNumberFormat="1" applyFont="1" applyFill="1" applyBorder="1" applyAlignment="1" applyProtection="1">
      <alignment wrapText="1"/>
      <protection/>
    </xf>
    <xf numFmtId="0" fontId="0" fillId="24" borderId="11" xfId="56" applyNumberFormat="1" applyFont="1" applyFill="1" applyBorder="1" applyAlignment="1" applyProtection="1">
      <alignment wrapText="1"/>
      <protection/>
    </xf>
    <xf numFmtId="0" fontId="2" fillId="24" borderId="11" xfId="56" applyNumberFormat="1" applyFont="1" applyFill="1" applyBorder="1" applyAlignment="1" applyProtection="1">
      <alignment horizontal="center" wrapText="1"/>
      <protection/>
    </xf>
    <xf numFmtId="0" fontId="2" fillId="24" borderId="13" xfId="56" applyNumberFormat="1" applyFont="1" applyFill="1" applyBorder="1" applyAlignment="1" applyProtection="1">
      <alignment horizontal="center" wrapText="1"/>
      <protection/>
    </xf>
    <xf numFmtId="0" fontId="4" fillId="25" borderId="14" xfId="60" applyFont="1" applyFill="1" applyBorder="1" applyAlignment="1" applyProtection="1">
      <alignment horizontal="right" vertical="top"/>
      <protection/>
    </xf>
    <xf numFmtId="0" fontId="4" fillId="25" borderId="0" xfId="60" applyFont="1" applyFill="1" applyBorder="1" applyAlignment="1" applyProtection="1">
      <alignment horizontal="right" vertical="top"/>
      <protection/>
    </xf>
    <xf numFmtId="49" fontId="2" fillId="24" borderId="30" xfId="57" applyNumberFormat="1" applyFont="1" applyFill="1" applyBorder="1" applyAlignment="1" applyProtection="1">
      <alignment horizontal="center" vertical="center" wrapText="1"/>
      <protection/>
    </xf>
    <xf numFmtId="0" fontId="2" fillId="24" borderId="30" xfId="57" applyFont="1" applyFill="1" applyBorder="1" applyAlignment="1" applyProtection="1">
      <alignment horizontal="center" vertical="center" wrapText="1"/>
      <protection/>
    </xf>
    <xf numFmtId="0" fontId="2" fillId="24" borderId="36" xfId="57" applyFont="1" applyFill="1" applyBorder="1" applyAlignment="1" applyProtection="1">
      <alignment horizontal="center" vertical="center" wrapText="1"/>
      <protection/>
    </xf>
    <xf numFmtId="0" fontId="4" fillId="25" borderId="16" xfId="60" applyFont="1" applyFill="1" applyBorder="1" applyProtection="1">
      <alignment/>
      <protection/>
    </xf>
    <xf numFmtId="0" fontId="4" fillId="25" borderId="14" xfId="60" applyFont="1" applyFill="1" applyBorder="1" applyProtection="1">
      <alignment/>
      <protection/>
    </xf>
    <xf numFmtId="0" fontId="4" fillId="25" borderId="0" xfId="60" applyFont="1" applyFill="1" applyBorder="1" applyProtection="1">
      <alignment/>
      <protection/>
    </xf>
    <xf numFmtId="49" fontId="12" fillId="24" borderId="0" xfId="57" applyNumberFormat="1" applyFont="1" applyFill="1" applyBorder="1" applyAlignment="1" applyProtection="1">
      <alignment horizontal="center" vertical="center" wrapText="1"/>
      <protection/>
    </xf>
    <xf numFmtId="0" fontId="12" fillId="24" borderId="0" xfId="57" applyFont="1" applyFill="1" applyBorder="1" applyAlignment="1" applyProtection="1">
      <alignment horizontal="center" vertical="center" wrapText="1"/>
      <protection/>
    </xf>
    <xf numFmtId="0" fontId="12" fillId="24" borderId="0" xfId="67" applyFont="1" applyFill="1" applyBorder="1" applyAlignment="1" applyProtection="1">
      <alignment horizontal="center" vertical="center"/>
      <protection/>
    </xf>
    <xf numFmtId="0" fontId="4" fillId="24" borderId="2" xfId="57" applyFont="1" applyFill="1" applyBorder="1" applyAlignment="1" applyProtection="1">
      <alignment horizontal="left" vertical="center" wrapText="1" indent="1"/>
      <protection/>
    </xf>
    <xf numFmtId="0" fontId="4" fillId="24" borderId="2" xfId="60" applyFont="1" applyFill="1" applyBorder="1" applyAlignment="1" applyProtection="1">
      <alignment horizontal="center" vertical="center" wrapText="1"/>
      <protection/>
    </xf>
    <xf numFmtId="49" fontId="2" fillId="24" borderId="33" xfId="57" applyNumberFormat="1" applyFont="1" applyFill="1" applyBorder="1" applyAlignment="1" applyProtection="1">
      <alignment horizontal="center" vertical="center" wrapText="1"/>
      <protection/>
    </xf>
    <xf numFmtId="0" fontId="2" fillId="24" borderId="34" xfId="57" applyFont="1" applyFill="1" applyBorder="1" applyAlignment="1" applyProtection="1">
      <alignment horizontal="center" vertical="center" wrapText="1"/>
      <protection/>
    </xf>
    <xf numFmtId="0" fontId="4" fillId="24" borderId="34" xfId="57" applyFont="1" applyFill="1" applyBorder="1" applyAlignment="1" applyProtection="1">
      <alignment horizontal="center" vertical="center" wrapText="1"/>
      <protection/>
    </xf>
    <xf numFmtId="2" fontId="4" fillId="24" borderId="34" xfId="57" applyNumberFormat="1" applyFont="1" applyFill="1" applyBorder="1" applyAlignment="1" applyProtection="1">
      <alignment horizontal="center" vertical="center" wrapText="1"/>
      <protection/>
    </xf>
    <xf numFmtId="14" fontId="4" fillId="24" borderId="34" xfId="57" applyNumberFormat="1" applyFont="1" applyFill="1" applyBorder="1" applyAlignment="1" applyProtection="1">
      <alignment horizontal="center" vertical="center" wrapText="1"/>
      <protection/>
    </xf>
    <xf numFmtId="49" fontId="4" fillId="24" borderId="34" xfId="57" applyNumberFormat="1" applyFont="1" applyFill="1" applyBorder="1" applyAlignment="1" applyProtection="1">
      <alignment horizontal="center" vertical="center" wrapText="1" shrinkToFit="1"/>
      <protection/>
    </xf>
    <xf numFmtId="49" fontId="4" fillId="24" borderId="34" xfId="57" applyNumberFormat="1" applyFont="1" applyFill="1" applyBorder="1" applyAlignment="1" applyProtection="1">
      <alignment horizontal="center" vertical="center" wrapText="1"/>
      <protection/>
    </xf>
    <xf numFmtId="49" fontId="4" fillId="24" borderId="35" xfId="57" applyNumberFormat="1" applyFont="1" applyFill="1" applyBorder="1" applyAlignment="1" applyProtection="1">
      <alignment horizontal="center" vertical="center" wrapText="1"/>
      <protection/>
    </xf>
    <xf numFmtId="49" fontId="2" fillId="24" borderId="0" xfId="57" applyNumberFormat="1" applyFont="1" applyFill="1" applyBorder="1" applyAlignment="1" applyProtection="1">
      <alignment horizontal="center" vertical="center" wrapText="1"/>
      <protection/>
    </xf>
    <xf numFmtId="0" fontId="2" fillId="24" borderId="0" xfId="57" applyFont="1" applyFill="1" applyBorder="1" applyAlignment="1" applyProtection="1">
      <alignment horizontal="center" vertical="center" wrapText="1"/>
      <protection/>
    </xf>
    <xf numFmtId="0" fontId="4" fillId="24" borderId="0" xfId="57" applyFont="1" applyFill="1" applyBorder="1" applyAlignment="1" applyProtection="1">
      <alignment horizontal="center" vertical="center" wrapText="1"/>
      <protection/>
    </xf>
    <xf numFmtId="2" fontId="4" fillId="24" borderId="0" xfId="57" applyNumberFormat="1" applyFont="1" applyFill="1" applyBorder="1" applyAlignment="1" applyProtection="1">
      <alignment horizontal="center" vertical="center" wrapText="1"/>
      <protection/>
    </xf>
    <xf numFmtId="14" fontId="4" fillId="24" borderId="0" xfId="57" applyNumberFormat="1" applyFont="1" applyFill="1" applyBorder="1" applyAlignment="1" applyProtection="1">
      <alignment horizontal="center" vertical="center" wrapText="1"/>
      <protection/>
    </xf>
    <xf numFmtId="49" fontId="4" fillId="24" borderId="0" xfId="57" applyNumberFormat="1" applyFont="1" applyFill="1" applyBorder="1" applyAlignment="1" applyProtection="1">
      <alignment horizontal="center" vertical="center" wrapText="1" shrinkToFit="1"/>
      <protection/>
    </xf>
    <xf numFmtId="49" fontId="4" fillId="24" borderId="0" xfId="57" applyNumberFormat="1" applyFont="1" applyFill="1" applyBorder="1" applyAlignment="1" applyProtection="1">
      <alignment horizontal="center" vertical="center" wrapText="1"/>
      <protection/>
    </xf>
    <xf numFmtId="0" fontId="0" fillId="24" borderId="0" xfId="60" applyFont="1" applyFill="1" applyBorder="1" applyAlignment="1" applyProtection="1">
      <alignment horizontal="right" vertical="center"/>
      <protection/>
    </xf>
    <xf numFmtId="0" fontId="0" fillId="24" borderId="0" xfId="60" applyFont="1" applyFill="1" applyBorder="1" applyAlignment="1" applyProtection="1">
      <alignment vertical="center"/>
      <protection/>
    </xf>
    <xf numFmtId="14" fontId="4" fillId="6" borderId="18" xfId="63" applyNumberFormat="1" applyFont="1" applyFill="1" applyBorder="1" applyAlignment="1" applyProtection="1">
      <alignment horizontal="center" vertical="center" wrapText="1"/>
      <protection locked="0"/>
    </xf>
    <xf numFmtId="14" fontId="4" fillId="6" borderId="17" xfId="63" applyNumberFormat="1" applyFont="1" applyFill="1" applyBorder="1" applyAlignment="1" applyProtection="1">
      <alignment horizontal="center" vertical="center" wrapText="1"/>
      <protection locked="0"/>
    </xf>
    <xf numFmtId="0" fontId="4" fillId="6" borderId="15" xfId="63" applyFont="1" applyFill="1" applyBorder="1" applyAlignment="1" applyProtection="1">
      <alignment horizontal="center" vertical="center" wrapText="1"/>
      <protection locked="0"/>
    </xf>
    <xf numFmtId="49" fontId="4" fillId="6" borderId="37" xfId="63" applyNumberFormat="1" applyFont="1" applyFill="1" applyBorder="1" applyAlignment="1" applyProtection="1">
      <alignment horizontal="center" vertical="center" wrapText="1"/>
      <protection locked="0"/>
    </xf>
    <xf numFmtId="49" fontId="4" fillId="6" borderId="15" xfId="63" applyNumberFormat="1" applyFont="1" applyFill="1" applyBorder="1" applyAlignment="1" applyProtection="1">
      <alignment horizontal="center" vertical="center" wrapText="1"/>
      <protection locked="0"/>
    </xf>
    <xf numFmtId="0" fontId="4" fillId="6" borderId="22" xfId="0" applyFont="1" applyFill="1" applyBorder="1" applyAlignment="1" applyProtection="1">
      <alignment horizontal="center" vertical="center"/>
      <protection locked="0"/>
    </xf>
    <xf numFmtId="49" fontId="4" fillId="6" borderId="2" xfId="60" applyNumberFormat="1" applyFont="1" applyFill="1" applyBorder="1" applyAlignment="1" applyProtection="1">
      <alignment vertical="center" wrapText="1"/>
      <protection locked="0"/>
    </xf>
    <xf numFmtId="2" fontId="13" fillId="6" borderId="2" xfId="67" applyNumberFormat="1" applyFont="1" applyFill="1" applyBorder="1" applyAlignment="1" applyProtection="1">
      <alignment horizontal="right" vertical="center"/>
      <protection locked="0"/>
    </xf>
    <xf numFmtId="14" fontId="4" fillId="6" borderId="2" xfId="63" applyNumberFormat="1" applyFont="1" applyFill="1" applyBorder="1" applyAlignment="1" applyProtection="1">
      <alignment horizontal="center" vertical="center" wrapText="1"/>
      <protection locked="0"/>
    </xf>
    <xf numFmtId="49" fontId="4" fillId="6" borderId="2" xfId="59" applyNumberFormat="1" applyFont="1" applyFill="1" applyBorder="1" applyAlignment="1" applyProtection="1">
      <alignment horizontal="left" vertical="center" wrapText="1"/>
      <protection locked="0"/>
    </xf>
    <xf numFmtId="49" fontId="4" fillId="6" borderId="2" xfId="60" applyNumberFormat="1" applyFont="1" applyFill="1" applyBorder="1" applyAlignment="1" applyProtection="1">
      <alignment horizontal="left" vertical="center" wrapText="1"/>
      <protection locked="0"/>
    </xf>
    <xf numFmtId="49" fontId="4" fillId="6" borderId="2" xfId="60" applyNumberFormat="1" applyFont="1" applyFill="1" applyBorder="1" applyAlignment="1" applyProtection="1">
      <alignment vertical="center" wrapText="1"/>
      <protection/>
    </xf>
    <xf numFmtId="0" fontId="4" fillId="24" borderId="0" xfId="0" applyNumberFormat="1" applyFont="1" applyFill="1" applyBorder="1" applyAlignment="1" applyProtection="1">
      <alignment wrapText="1"/>
      <protection/>
    </xf>
    <xf numFmtId="0" fontId="2" fillId="24" borderId="0" xfId="0" applyNumberFormat="1" applyFont="1" applyFill="1" applyBorder="1" applyAlignment="1" applyProtection="1">
      <alignment horizontal="center" wrapText="1"/>
      <protection/>
    </xf>
    <xf numFmtId="0" fontId="4" fillId="24" borderId="38" xfId="0" applyNumberFormat="1" applyFont="1" applyFill="1" applyBorder="1" applyAlignment="1" applyProtection="1">
      <alignment wrapText="1"/>
      <protection/>
    </xf>
    <xf numFmtId="0" fontId="2" fillId="24" borderId="11" xfId="0" applyNumberFormat="1" applyFont="1" applyFill="1" applyBorder="1" applyAlignment="1" applyProtection="1">
      <alignment horizontal="center" wrapText="1"/>
      <protection/>
    </xf>
    <xf numFmtId="0" fontId="2" fillId="24" borderId="39" xfId="0" applyNumberFormat="1" applyFont="1" applyFill="1" applyBorder="1" applyAlignment="1" applyProtection="1">
      <alignment horizontal="center" wrapText="1"/>
      <protection/>
    </xf>
    <xf numFmtId="0" fontId="4" fillId="24" borderId="40" xfId="0" applyNumberFormat="1" applyFont="1" applyFill="1" applyBorder="1" applyAlignment="1" applyProtection="1">
      <alignment wrapText="1"/>
      <protection/>
    </xf>
    <xf numFmtId="0" fontId="2" fillId="24" borderId="41" xfId="0" applyNumberFormat="1" applyFont="1" applyFill="1" applyBorder="1" applyAlignment="1" applyProtection="1">
      <alignment horizontal="center" vertical="center" wrapText="1"/>
      <protection/>
    </xf>
    <xf numFmtId="0" fontId="2" fillId="24" borderId="42" xfId="0" applyNumberFormat="1" applyFont="1" applyFill="1" applyBorder="1" applyAlignment="1" applyProtection="1">
      <alignment horizontal="center" vertical="center" wrapText="1"/>
      <protection/>
    </xf>
    <xf numFmtId="0" fontId="2" fillId="24" borderId="43" xfId="0" applyNumberFormat="1" applyFont="1" applyFill="1" applyBorder="1" applyAlignment="1" applyProtection="1">
      <alignment horizontal="center" wrapText="1"/>
      <protection/>
    </xf>
    <xf numFmtId="0" fontId="4" fillId="24" borderId="40" xfId="0" applyNumberFormat="1" applyFont="1" applyFill="1" applyBorder="1" applyAlignment="1" applyProtection="1">
      <alignment horizontal="right" vertical="top"/>
      <protection/>
    </xf>
    <xf numFmtId="0" fontId="4" fillId="24" borderId="44" xfId="0" applyNumberFormat="1" applyFont="1" applyFill="1" applyBorder="1" applyAlignment="1" applyProtection="1">
      <alignment vertical="center" wrapText="1"/>
      <protection/>
    </xf>
    <xf numFmtId="49" fontId="4" fillId="22" borderId="45" xfId="0" applyNumberFormat="1" applyFont="1" applyFill="1" applyBorder="1" applyAlignment="1" applyProtection="1">
      <alignment horizontal="center" vertical="center" wrapText="1"/>
      <protection locked="0"/>
    </xf>
    <xf numFmtId="0" fontId="12" fillId="24" borderId="46" xfId="0" applyNumberFormat="1" applyFont="1" applyFill="1" applyBorder="1" applyAlignment="1" applyProtection="1">
      <alignment horizontal="center" vertical="center" wrapText="1"/>
      <protection/>
    </xf>
    <xf numFmtId="49" fontId="4" fillId="24" borderId="47" xfId="0" applyNumberFormat="1" applyFont="1" applyFill="1" applyBorder="1" applyAlignment="1" applyProtection="1">
      <alignment horizontal="center" vertical="center"/>
      <protection/>
    </xf>
    <xf numFmtId="0" fontId="4" fillId="24" borderId="48" xfId="0" applyFont="1" applyFill="1" applyBorder="1" applyAlignment="1" applyProtection="1">
      <alignment horizontal="left" vertical="center" wrapText="1"/>
      <protection/>
    </xf>
    <xf numFmtId="0" fontId="4" fillId="24" borderId="48" xfId="0" applyFont="1" applyFill="1" applyBorder="1" applyAlignment="1" applyProtection="1">
      <alignment horizontal="center" vertical="center" wrapText="1"/>
      <protection/>
    </xf>
    <xf numFmtId="0" fontId="4" fillId="4" borderId="49" xfId="63" applyFont="1" applyFill="1" applyBorder="1" applyAlignment="1" applyProtection="1">
      <alignment horizontal="center" vertical="center" wrapText="1"/>
      <protection/>
    </xf>
    <xf numFmtId="49" fontId="4" fillId="24" borderId="50" xfId="70" applyNumberFormat="1" applyFont="1" applyFill="1" applyBorder="1" applyAlignment="1" applyProtection="1">
      <alignment horizontal="center" vertical="center"/>
      <protection/>
    </xf>
    <xf numFmtId="0" fontId="4" fillId="24" borderId="51" xfId="70" applyFont="1" applyFill="1" applyBorder="1" applyAlignment="1" applyProtection="1">
      <alignment horizontal="left" vertical="center" wrapText="1"/>
      <protection/>
    </xf>
    <xf numFmtId="0" fontId="4" fillId="24" borderId="51" xfId="70" applyFont="1" applyFill="1" applyBorder="1" applyAlignment="1" applyProtection="1">
      <alignment horizontal="center" vertical="center" wrapText="1"/>
      <protection/>
    </xf>
    <xf numFmtId="4" fontId="4" fillId="26" borderId="52" xfId="0" applyNumberFormat="1" applyFont="1" applyFill="1" applyBorder="1" applyAlignment="1" applyProtection="1">
      <alignment horizontal="center" vertical="center"/>
      <protection locked="0"/>
    </xf>
    <xf numFmtId="4" fontId="4" fillId="4" borderId="52" xfId="0" applyNumberFormat="1" applyFont="1" applyFill="1" applyBorder="1" applyAlignment="1" applyProtection="1">
      <alignment horizontal="center" vertical="center"/>
      <protection/>
    </xf>
    <xf numFmtId="0" fontId="4" fillId="24" borderId="51" xfId="70" applyFont="1" applyFill="1" applyBorder="1" applyAlignment="1" applyProtection="1">
      <alignment horizontal="left" vertical="center" wrapText="1" indent="1"/>
      <protection/>
    </xf>
    <xf numFmtId="0" fontId="4" fillId="24" borderId="51" xfId="70" applyFont="1" applyFill="1" applyBorder="1" applyAlignment="1" applyProtection="1">
      <alignment horizontal="left" vertical="center" wrapText="1" indent="2"/>
      <protection/>
    </xf>
    <xf numFmtId="49" fontId="4" fillId="24" borderId="53" xfId="70" applyNumberFormat="1" applyFont="1" applyFill="1" applyBorder="1" applyAlignment="1" applyProtection="1">
      <alignment horizontal="center" vertical="center"/>
      <protection/>
    </xf>
    <xf numFmtId="0" fontId="4" fillId="0" borderId="51" xfId="70" applyFont="1" applyFill="1" applyBorder="1" applyAlignment="1" applyProtection="1">
      <alignment horizontal="center" vertical="center" wrapText="1"/>
      <protection/>
    </xf>
    <xf numFmtId="166" fontId="4" fillId="4" borderId="52" xfId="0" applyNumberFormat="1" applyFont="1" applyFill="1" applyBorder="1" applyAlignment="1" applyProtection="1">
      <alignment horizontal="center" vertical="center"/>
      <protection/>
    </xf>
    <xf numFmtId="0" fontId="4" fillId="24" borderId="51" xfId="70" applyFont="1" applyFill="1" applyBorder="1" applyAlignment="1" applyProtection="1">
      <alignment horizontal="left" vertical="center" wrapText="1" indent="3"/>
      <protection/>
    </xf>
    <xf numFmtId="166" fontId="4" fillId="22" borderId="52" xfId="0" applyNumberFormat="1" applyFont="1" applyFill="1" applyBorder="1" applyAlignment="1" applyProtection="1">
      <alignment horizontal="center" vertical="center"/>
      <protection locked="0"/>
    </xf>
    <xf numFmtId="4" fontId="4" fillId="22" borderId="52" xfId="0" applyNumberFormat="1" applyFont="1" applyFill="1" applyBorder="1" applyAlignment="1" applyProtection="1">
      <alignment horizontal="center" vertical="center"/>
      <protection locked="0"/>
    </xf>
    <xf numFmtId="1" fontId="4" fillId="22" borderId="52" xfId="0" applyNumberFormat="1" applyFont="1" applyFill="1" applyBorder="1" applyAlignment="1" applyProtection="1">
      <alignment horizontal="center" vertical="center"/>
      <protection locked="0"/>
    </xf>
    <xf numFmtId="49" fontId="0" fillId="24" borderId="50" xfId="0" applyNumberFormat="1" applyFill="1" applyBorder="1" applyAlignment="1" applyProtection="1">
      <alignment horizontal="center" vertical="center"/>
      <protection/>
    </xf>
    <xf numFmtId="0" fontId="0" fillId="24" borderId="51" xfId="0" applyFill="1" applyBorder="1" applyAlignment="1" applyProtection="1">
      <alignment horizontal="left" vertical="center" wrapText="1" indent="1"/>
      <protection/>
    </xf>
    <xf numFmtId="0" fontId="4" fillId="24" borderId="51" xfId="0" applyFont="1" applyFill="1" applyBorder="1" applyAlignment="1" applyProtection="1">
      <alignment horizontal="center" vertical="center" wrapText="1"/>
      <protection/>
    </xf>
    <xf numFmtId="0" fontId="0" fillId="24" borderId="51" xfId="0" applyFill="1" applyBorder="1" applyAlignment="1" applyProtection="1">
      <alignment horizontal="left" vertical="center" wrapText="1" indent="2"/>
      <protection/>
    </xf>
    <xf numFmtId="166" fontId="4" fillId="26" borderId="52" xfId="0" applyNumberFormat="1" applyFont="1" applyFill="1" applyBorder="1" applyAlignment="1" applyProtection="1">
      <alignment horizontal="center" vertical="center"/>
      <protection locked="0"/>
    </xf>
    <xf numFmtId="0" fontId="4" fillId="24" borderId="51" xfId="70" applyFont="1" applyFill="1" applyBorder="1" applyAlignment="1" applyProtection="1">
      <alignment vertical="center" wrapText="1"/>
      <protection/>
    </xf>
    <xf numFmtId="3" fontId="4" fillId="26" borderId="52" xfId="0" applyNumberFormat="1" applyFont="1" applyFill="1" applyBorder="1" applyAlignment="1" applyProtection="1">
      <alignment horizontal="center" vertical="center"/>
      <protection locked="0"/>
    </xf>
    <xf numFmtId="49" fontId="4" fillId="24" borderId="54" xfId="70" applyNumberFormat="1" applyFont="1" applyFill="1" applyBorder="1" applyAlignment="1" applyProtection="1">
      <alignment horizontal="center" vertical="center"/>
      <protection/>
    </xf>
    <xf numFmtId="0" fontId="4" fillId="24" borderId="55" xfId="70" applyFont="1" applyFill="1" applyBorder="1" applyAlignment="1" applyProtection="1">
      <alignment horizontal="left" vertical="center" wrapText="1"/>
      <protection/>
    </xf>
    <xf numFmtId="0" fontId="4" fillId="24" borderId="55" xfId="70" applyFont="1" applyFill="1" applyBorder="1" applyAlignment="1" applyProtection="1">
      <alignment horizontal="center" vertical="center" wrapText="1"/>
      <protection/>
    </xf>
    <xf numFmtId="49" fontId="0" fillId="24" borderId="56" xfId="0" applyNumberFormat="1" applyFill="1" applyBorder="1" applyAlignment="1" applyProtection="1">
      <alignment horizontal="center" vertical="center"/>
      <protection/>
    </xf>
    <xf numFmtId="0" fontId="4" fillId="0" borderId="44" xfId="0" applyNumberFormat="1" applyFont="1" applyFill="1" applyBorder="1" applyAlignment="1" applyProtection="1">
      <alignment horizontal="center" vertical="center" wrapText="1"/>
      <protection/>
    </xf>
    <xf numFmtId="49" fontId="4" fillId="24" borderId="0" xfId="0" applyNumberFormat="1" applyFont="1" applyFill="1" applyBorder="1" applyAlignment="1" applyProtection="1">
      <alignment horizontal="center" vertical="center"/>
      <protection/>
    </xf>
    <xf numFmtId="0" fontId="4" fillId="24" borderId="0" xfId="0" applyNumberFormat="1" applyFont="1" applyFill="1" applyBorder="1" applyAlignment="1" applyProtection="1">
      <alignment vertical="center" wrapText="1"/>
      <protection/>
    </xf>
    <xf numFmtId="0" fontId="4" fillId="24" borderId="0" xfId="0" applyNumberFormat="1" applyFont="1" applyFill="1" applyBorder="1" applyAlignment="1" applyProtection="1">
      <alignment horizontal="center" vertical="center" wrapText="1"/>
      <protection/>
    </xf>
    <xf numFmtId="0" fontId="4" fillId="24" borderId="0" xfId="0" applyNumberFormat="1" applyFont="1" applyFill="1" applyBorder="1" applyAlignment="1" applyProtection="1">
      <alignment horizontal="center" vertical="center"/>
      <protection/>
    </xf>
    <xf numFmtId="0" fontId="4" fillId="24" borderId="40" xfId="0" applyNumberFormat="1" applyFont="1" applyFill="1" applyBorder="1" applyAlignment="1" applyProtection="1">
      <alignment/>
      <protection/>
    </xf>
    <xf numFmtId="0" fontId="2" fillId="24" borderId="0" xfId="0" applyNumberFormat="1" applyFont="1" applyFill="1" applyBorder="1" applyAlignment="1" applyProtection="1">
      <alignment horizontal="right" vertical="center" wrapText="1"/>
      <protection/>
    </xf>
    <xf numFmtId="0" fontId="4" fillId="24" borderId="57" xfId="0" applyNumberFormat="1" applyFont="1" applyFill="1" applyBorder="1" applyAlignment="1" applyProtection="1">
      <alignment/>
      <protection/>
    </xf>
    <xf numFmtId="0" fontId="4" fillId="24" borderId="27" xfId="0" applyNumberFormat="1" applyFont="1" applyFill="1" applyBorder="1" applyAlignment="1" applyProtection="1">
      <alignment/>
      <protection/>
    </xf>
    <xf numFmtId="0" fontId="4" fillId="24" borderId="58" xfId="0" applyNumberFormat="1" applyFont="1" applyFill="1" applyBorder="1" applyAlignment="1" applyProtection="1">
      <alignment/>
      <protection/>
    </xf>
    <xf numFmtId="49" fontId="4" fillId="6" borderId="59" xfId="60" applyNumberFormat="1" applyFont="1" applyFill="1" applyBorder="1" applyAlignment="1" applyProtection="1">
      <alignment horizontal="left" vertical="center" wrapText="1"/>
      <protection locked="0"/>
    </xf>
    <xf numFmtId="0" fontId="0" fillId="0" borderId="60" xfId="0" applyBorder="1" applyAlignment="1">
      <alignment/>
    </xf>
    <xf numFmtId="0" fontId="0" fillId="0" borderId="46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43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66" xfId="0" applyFont="1" applyFill="1" applyBorder="1" applyAlignment="1">
      <alignment horizontal="center" vertical="center" wrapText="1"/>
    </xf>
    <xf numFmtId="0" fontId="0" fillId="0" borderId="62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43" xfId="0" applyFill="1" applyBorder="1" applyAlignment="1">
      <alignment/>
    </xf>
    <xf numFmtId="0" fontId="0" fillId="0" borderId="63" xfId="0" applyFill="1" applyBorder="1" applyAlignment="1">
      <alignment/>
    </xf>
    <xf numFmtId="0" fontId="0" fillId="0" borderId="64" xfId="0" applyFill="1" applyBorder="1" applyAlignment="1">
      <alignment/>
    </xf>
    <xf numFmtId="0" fontId="0" fillId="0" borderId="65" xfId="0" applyFill="1" applyBorder="1" applyAlignment="1">
      <alignment/>
    </xf>
    <xf numFmtId="0" fontId="0" fillId="0" borderId="0" xfId="0" applyFill="1" applyBorder="1" applyAlignment="1">
      <alignment horizontal="left" vertical="top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Alignment="1">
      <alignment/>
    </xf>
    <xf numFmtId="0" fontId="0" fillId="6" borderId="66" xfId="0" applyFill="1" applyBorder="1" applyAlignment="1" applyProtection="1">
      <alignment/>
      <protection locked="0"/>
    </xf>
    <xf numFmtId="0" fontId="0" fillId="6" borderId="66" xfId="0" applyFill="1" applyBorder="1" applyAlignment="1" applyProtection="1">
      <alignment horizontal="center" vertical="center"/>
      <protection locked="0"/>
    </xf>
    <xf numFmtId="0" fontId="2" fillId="0" borderId="0" xfId="64" applyFont="1" applyAlignment="1" applyProtection="1">
      <alignment wrapText="1"/>
      <protection/>
    </xf>
    <xf numFmtId="0" fontId="4" fillId="0" borderId="0" xfId="64" applyFont="1" applyAlignment="1" applyProtection="1">
      <alignment wrapText="1"/>
      <protection/>
    </xf>
    <xf numFmtId="0" fontId="2" fillId="24" borderId="0" xfId="64" applyFont="1" applyFill="1" applyBorder="1" applyAlignment="1" applyProtection="1">
      <alignment wrapText="1"/>
      <protection/>
    </xf>
    <xf numFmtId="0" fontId="4" fillId="24" borderId="0" xfId="64" applyFont="1" applyFill="1" applyBorder="1" applyAlignment="1" applyProtection="1">
      <alignment wrapText="1"/>
      <protection/>
    </xf>
    <xf numFmtId="0" fontId="4" fillId="24" borderId="0" xfId="64" applyFont="1" applyFill="1" applyBorder="1" applyAlignment="1" applyProtection="1">
      <alignment horizontal="center" wrapText="1"/>
      <protection/>
    </xf>
    <xf numFmtId="0" fontId="2" fillId="24" borderId="0" xfId="64" applyFont="1" applyFill="1" applyBorder="1" applyAlignment="1" applyProtection="1">
      <alignment horizontal="center" vertical="center" wrapText="1"/>
      <protection/>
    </xf>
    <xf numFmtId="0" fontId="2" fillId="0" borderId="67" xfId="64" applyFont="1" applyFill="1" applyBorder="1" applyAlignment="1" applyProtection="1">
      <alignment horizontal="center" vertical="center" wrapText="1"/>
      <protection/>
    </xf>
    <xf numFmtId="0" fontId="2" fillId="0" borderId="68" xfId="64" applyFont="1" applyFill="1" applyBorder="1" applyAlignment="1" applyProtection="1">
      <alignment horizontal="center" vertical="center" wrapText="1"/>
      <protection/>
    </xf>
    <xf numFmtId="0" fontId="2" fillId="0" borderId="69" xfId="64" applyFont="1" applyFill="1" applyBorder="1" applyAlignment="1" applyProtection="1">
      <alignment horizontal="center" vertical="center" wrapText="1"/>
      <protection/>
    </xf>
    <xf numFmtId="0" fontId="17" fillId="0" borderId="0" xfId="64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wrapText="1"/>
      <protection/>
    </xf>
    <xf numFmtId="0" fontId="4" fillId="0" borderId="50" xfId="64" applyFont="1" applyFill="1" applyBorder="1" applyAlignment="1" applyProtection="1">
      <alignment horizontal="center" vertical="center" wrapText="1"/>
      <protection/>
    </xf>
    <xf numFmtId="0" fontId="2" fillId="0" borderId="66" xfId="64" applyFont="1" applyFill="1" applyBorder="1" applyAlignment="1" applyProtection="1">
      <alignment horizontal="left" wrapText="1"/>
      <protection/>
    </xf>
    <xf numFmtId="167" fontId="4" fillId="4" borderId="52" xfId="64" applyNumberFormat="1" applyFont="1" applyFill="1" applyBorder="1" applyAlignment="1" applyProtection="1">
      <alignment horizontal="center" vertical="center" wrapText="1"/>
      <protection/>
    </xf>
    <xf numFmtId="0" fontId="4" fillId="0" borderId="66" xfId="66" applyFont="1" applyFill="1" applyBorder="1" applyAlignment="1" applyProtection="1">
      <alignment horizontal="left" wrapText="1"/>
      <protection/>
    </xf>
    <xf numFmtId="1" fontId="4" fillId="22" borderId="52" xfId="64" applyNumberFormat="1" applyFont="1" applyFill="1" applyBorder="1" applyAlignment="1" applyProtection="1">
      <alignment horizontal="center" vertical="center" wrapText="1"/>
      <protection locked="0"/>
    </xf>
    <xf numFmtId="0" fontId="4" fillId="0" borderId="66" xfId="64" applyFont="1" applyFill="1" applyBorder="1" applyAlignment="1" applyProtection="1">
      <alignment wrapText="1"/>
      <protection/>
    </xf>
    <xf numFmtId="2" fontId="4" fillId="22" borderId="52" xfId="64" applyNumberFormat="1" applyFont="1" applyFill="1" applyBorder="1" applyAlignment="1" applyProtection="1">
      <alignment horizontal="center" vertical="center" wrapText="1"/>
      <protection locked="0"/>
    </xf>
    <xf numFmtId="4" fontId="4" fillId="4" borderId="70" xfId="64" applyNumberFormat="1" applyFont="1" applyFill="1" applyBorder="1" applyAlignment="1" applyProtection="1">
      <alignment horizontal="center" wrapText="1"/>
      <protection/>
    </xf>
    <xf numFmtId="1" fontId="4" fillId="22" borderId="52" xfId="64" applyNumberFormat="1" applyFont="1" applyFill="1" applyBorder="1" applyAlignment="1" applyProtection="1">
      <alignment horizontal="center" wrapText="1"/>
      <protection locked="0"/>
    </xf>
    <xf numFmtId="2" fontId="4" fillId="4" borderId="52" xfId="64" applyNumberFormat="1" applyFont="1" applyFill="1" applyBorder="1" applyAlignment="1" applyProtection="1">
      <alignment horizontal="center" vertical="center" wrapText="1"/>
      <protection/>
    </xf>
    <xf numFmtId="0" fontId="2" fillId="0" borderId="66" xfId="64" applyFont="1" applyFill="1" applyBorder="1" applyAlignment="1" applyProtection="1">
      <alignment wrapText="1"/>
      <protection/>
    </xf>
    <xf numFmtId="10" fontId="4" fillId="4" borderId="52" xfId="64" applyNumberFormat="1" applyFont="1" applyFill="1" applyBorder="1" applyAlignment="1" applyProtection="1">
      <alignment horizontal="center" vertical="center" wrapText="1"/>
      <protection/>
    </xf>
    <xf numFmtId="4" fontId="4" fillId="4" borderId="52" xfId="64" applyNumberFormat="1" applyFont="1" applyFill="1" applyBorder="1" applyAlignment="1" applyProtection="1">
      <alignment horizontal="center" vertical="center" wrapText="1"/>
      <protection/>
    </xf>
    <xf numFmtId="10" fontId="4" fillId="4" borderId="52" xfId="64" applyNumberFormat="1" applyFont="1" applyFill="1" applyBorder="1" applyAlignment="1" applyProtection="1">
      <alignment horizontal="center" wrapText="1"/>
      <protection/>
    </xf>
    <xf numFmtId="0" fontId="2" fillId="0" borderId="66" xfId="66" applyFont="1" applyFill="1" applyBorder="1" applyAlignment="1" applyProtection="1">
      <alignment horizontal="left" wrapText="1"/>
      <protection/>
    </xf>
    <xf numFmtId="3" fontId="4" fillId="0" borderId="52" xfId="64" applyNumberFormat="1" applyFont="1" applyFill="1" applyBorder="1" applyAlignment="1" applyProtection="1">
      <alignment horizontal="center" wrapText="1"/>
      <protection/>
    </xf>
    <xf numFmtId="2" fontId="4" fillId="22" borderId="52" xfId="64" applyNumberFormat="1" applyFont="1" applyFill="1" applyBorder="1" applyAlignment="1" applyProtection="1">
      <alignment horizontal="center" wrapText="1"/>
      <protection locked="0"/>
    </xf>
    <xf numFmtId="3" fontId="4" fillId="0" borderId="52" xfId="64" applyNumberFormat="1" applyFont="1" applyFill="1" applyBorder="1" applyAlignment="1" applyProtection="1">
      <alignment horizontal="center" vertical="center" wrapText="1"/>
      <protection/>
    </xf>
    <xf numFmtId="4" fontId="4" fillId="0" borderId="52" xfId="64" applyNumberFormat="1" applyFont="1" applyFill="1" applyBorder="1" applyAlignment="1" applyProtection="1">
      <alignment horizontal="center" wrapText="1"/>
      <protection/>
    </xf>
    <xf numFmtId="0" fontId="4" fillId="0" borderId="66" xfId="66" applyFont="1" applyFill="1" applyBorder="1" applyAlignment="1" applyProtection="1">
      <alignment horizontal="left" wrapText="1" indent="1"/>
      <protection/>
    </xf>
    <xf numFmtId="2" fontId="4" fillId="22" borderId="71" xfId="64" applyNumberFormat="1" applyFont="1" applyFill="1" applyBorder="1" applyAlignment="1" applyProtection="1">
      <alignment horizontal="center" wrapText="1"/>
      <protection locked="0"/>
    </xf>
    <xf numFmtId="4" fontId="4" fillId="4" borderId="52" xfId="64" applyNumberFormat="1" applyFont="1" applyFill="1" applyBorder="1" applyAlignment="1" applyProtection="1">
      <alignment horizontal="center" wrapText="1"/>
      <protection/>
    </xf>
    <xf numFmtId="0" fontId="4" fillId="0" borderId="66" xfId="61" applyFont="1" applyFill="1" applyBorder="1" applyAlignment="1" applyProtection="1">
      <alignment horizontal="left" vertical="center" wrapText="1"/>
      <protection/>
    </xf>
    <xf numFmtId="0" fontId="4" fillId="0" borderId="66" xfId="64" applyNumberFormat="1" applyFont="1" applyFill="1" applyBorder="1" applyAlignment="1" applyProtection="1">
      <alignment horizontal="left" vertical="center" wrapText="1"/>
      <protection/>
    </xf>
    <xf numFmtId="2" fontId="4" fillId="4" borderId="52" xfId="64" applyNumberFormat="1" applyFont="1" applyFill="1" applyBorder="1" applyAlignment="1" applyProtection="1">
      <alignment horizontal="center" wrapText="1"/>
      <protection/>
    </xf>
    <xf numFmtId="0" fontId="4" fillId="0" borderId="66" xfId="64" applyFont="1" applyFill="1" applyBorder="1" applyAlignment="1" applyProtection="1">
      <alignment horizontal="left" wrapText="1"/>
      <protection/>
    </xf>
    <xf numFmtId="0" fontId="4" fillId="0" borderId="66" xfId="66" applyFont="1" applyFill="1" applyBorder="1" applyAlignment="1" applyProtection="1">
      <alignment wrapText="1"/>
      <protection/>
    </xf>
    <xf numFmtId="0" fontId="2" fillId="0" borderId="66" xfId="66" applyFont="1" applyFill="1" applyBorder="1" applyAlignment="1" applyProtection="1">
      <alignment vertical="center" wrapText="1"/>
      <protection/>
    </xf>
    <xf numFmtId="0" fontId="4" fillId="0" borderId="66" xfId="66" applyFont="1" applyFill="1" applyBorder="1" applyAlignment="1" applyProtection="1">
      <alignment horizontal="left" vertical="center" wrapText="1"/>
      <protection/>
    </xf>
    <xf numFmtId="0" fontId="2" fillId="0" borderId="66" xfId="66" applyFont="1" applyFill="1" applyBorder="1" applyAlignment="1" applyProtection="1">
      <alignment horizontal="left" vertical="center" wrapText="1"/>
      <protection/>
    </xf>
    <xf numFmtId="0" fontId="4" fillId="0" borderId="66" xfId="66" applyFont="1" applyFill="1" applyBorder="1" applyAlignment="1" applyProtection="1">
      <alignment vertical="center" wrapText="1"/>
      <protection/>
    </xf>
    <xf numFmtId="0" fontId="10" fillId="22" borderId="52" xfId="65" applyFont="1" applyFill="1" applyBorder="1" applyAlignment="1" applyProtection="1">
      <alignment horizontal="center" vertical="center" wrapText="1"/>
      <protection locked="0"/>
    </xf>
    <xf numFmtId="0" fontId="2" fillId="0" borderId="44" xfId="66" applyFont="1" applyFill="1" applyBorder="1" applyAlignment="1" applyProtection="1">
      <alignment vertical="center" wrapText="1"/>
      <protection/>
    </xf>
    <xf numFmtId="10" fontId="4" fillId="22" borderId="45" xfId="64" applyNumberFormat="1" applyFont="1" applyFill="1" applyBorder="1" applyAlignment="1" applyProtection="1">
      <alignment horizontal="center" wrapText="1"/>
      <protection locked="0"/>
    </xf>
    <xf numFmtId="0" fontId="26" fillId="0" borderId="0" xfId="0" applyFont="1" applyBorder="1" applyAlignment="1">
      <alignment/>
    </xf>
    <xf numFmtId="0" fontId="0" fillId="6" borderId="72" xfId="0" applyFont="1" applyFill="1" applyBorder="1" applyAlignment="1" applyProtection="1">
      <alignment horizontal="center"/>
      <protection locked="0"/>
    </xf>
    <xf numFmtId="0" fontId="0" fillId="6" borderId="72" xfId="0" applyFont="1" applyFill="1" applyBorder="1" applyAlignment="1" applyProtection="1">
      <alignment/>
      <protection locked="0"/>
    </xf>
    <xf numFmtId="0" fontId="26" fillId="6" borderId="72" xfId="0" applyFont="1" applyFill="1" applyBorder="1" applyAlignment="1" applyProtection="1">
      <alignment horizontal="center"/>
      <protection locked="0"/>
    </xf>
    <xf numFmtId="0" fontId="2" fillId="24" borderId="73" xfId="63" applyFont="1" applyFill="1" applyBorder="1" applyAlignment="1" applyProtection="1">
      <alignment horizontal="center" vertical="center" wrapText="1"/>
      <protection/>
    </xf>
    <xf numFmtId="0" fontId="2" fillId="24" borderId="31" xfId="63" applyFont="1" applyFill="1" applyBorder="1" applyAlignment="1" applyProtection="1">
      <alignment horizontal="center" vertical="center" wrapText="1"/>
      <protection/>
    </xf>
    <xf numFmtId="168" fontId="4" fillId="26" borderId="52" xfId="0" applyNumberFormat="1" applyFont="1" applyFill="1" applyBorder="1" applyAlignment="1" applyProtection="1">
      <alignment horizontal="center" vertical="center"/>
      <protection locked="0"/>
    </xf>
    <xf numFmtId="49" fontId="10" fillId="24" borderId="74" xfId="69" applyNumberFormat="1" applyFont="1" applyFill="1" applyBorder="1" applyAlignment="1" applyProtection="1">
      <alignment horizontal="center" vertical="center" wrapText="1"/>
      <protection/>
    </xf>
    <xf numFmtId="49" fontId="10" fillId="24" borderId="75" xfId="69" applyNumberFormat="1" applyFont="1" applyFill="1" applyBorder="1" applyAlignment="1" applyProtection="1">
      <alignment horizontal="center" vertical="center" wrapText="1"/>
      <protection/>
    </xf>
    <xf numFmtId="0" fontId="9" fillId="0" borderId="2" xfId="63" applyFont="1" applyFill="1" applyBorder="1" applyAlignment="1" applyProtection="1">
      <alignment horizontal="center" vertical="center" wrapText="1"/>
      <protection/>
    </xf>
    <xf numFmtId="0" fontId="9" fillId="0" borderId="59" xfId="63" applyFont="1" applyFill="1" applyBorder="1" applyAlignment="1" applyProtection="1">
      <alignment horizontal="center" vertical="center" wrapText="1"/>
      <protection/>
    </xf>
    <xf numFmtId="49" fontId="10" fillId="24" borderId="76" xfId="69" applyNumberFormat="1" applyFont="1" applyFill="1" applyBorder="1" applyAlignment="1" applyProtection="1">
      <alignment horizontal="center" vertical="center" wrapText="1"/>
      <protection/>
    </xf>
    <xf numFmtId="49" fontId="10" fillId="24" borderId="77" xfId="69" applyNumberFormat="1" applyFont="1" applyFill="1" applyBorder="1" applyAlignment="1" applyProtection="1">
      <alignment horizontal="center" vertical="center" wrapText="1"/>
      <protection/>
    </xf>
    <xf numFmtId="0" fontId="10" fillId="24" borderId="76" xfId="63" applyFont="1" applyFill="1" applyBorder="1" applyAlignment="1" applyProtection="1">
      <alignment horizontal="center" vertical="center" wrapText="1"/>
      <protection/>
    </xf>
    <xf numFmtId="0" fontId="10" fillId="24" borderId="77" xfId="63" applyFont="1" applyFill="1" applyBorder="1" applyAlignment="1" applyProtection="1">
      <alignment horizontal="center" vertical="center" wrapText="1"/>
      <protection/>
    </xf>
    <xf numFmtId="0" fontId="2" fillId="24" borderId="78" xfId="63" applyFont="1" applyFill="1" applyBorder="1" applyAlignment="1" applyProtection="1">
      <alignment horizontal="center" vertical="center" wrapText="1"/>
      <protection/>
    </xf>
    <xf numFmtId="0" fontId="2" fillId="24" borderId="79" xfId="63" applyFont="1" applyFill="1" applyBorder="1" applyAlignment="1" applyProtection="1">
      <alignment horizontal="center" vertical="center" wrapText="1"/>
      <protection/>
    </xf>
    <xf numFmtId="49" fontId="2" fillId="24" borderId="74" xfId="68" applyNumberFormat="1" applyFont="1" applyFill="1" applyBorder="1" applyAlignment="1" applyProtection="1">
      <alignment horizontal="center" vertical="center" wrapText="1"/>
      <protection/>
    </xf>
    <xf numFmtId="49" fontId="2" fillId="24" borderId="75" xfId="68" applyNumberFormat="1" applyFont="1" applyFill="1" applyBorder="1" applyAlignment="1" applyProtection="1">
      <alignment horizontal="center" vertical="center" wrapText="1"/>
      <protection/>
    </xf>
    <xf numFmtId="49" fontId="9" fillId="24" borderId="31" xfId="69" applyNumberFormat="1" applyFont="1" applyFill="1" applyBorder="1" applyAlignment="1" applyProtection="1">
      <alignment horizontal="center" vertical="center" wrapText="1"/>
      <protection/>
    </xf>
    <xf numFmtId="49" fontId="9" fillId="24" borderId="80" xfId="69" applyNumberFormat="1" applyFont="1" applyFill="1" applyBorder="1" applyAlignment="1" applyProtection="1">
      <alignment horizontal="center" vertical="center" wrapText="1"/>
      <protection/>
    </xf>
    <xf numFmtId="49" fontId="9" fillId="24" borderId="33" xfId="69" applyNumberFormat="1" applyFont="1" applyFill="1" applyBorder="1" applyAlignment="1" applyProtection="1">
      <alignment horizontal="center" vertical="center" wrapText="1"/>
      <protection/>
    </xf>
    <xf numFmtId="49" fontId="9" fillId="24" borderId="81" xfId="69" applyNumberFormat="1" applyFont="1" applyFill="1" applyBorder="1" applyAlignment="1" applyProtection="1">
      <alignment horizontal="center" vertical="center" wrapText="1"/>
      <protection/>
    </xf>
    <xf numFmtId="49" fontId="9" fillId="24" borderId="74" xfId="69" applyNumberFormat="1" applyFont="1" applyFill="1" applyBorder="1" applyAlignment="1" applyProtection="1">
      <alignment horizontal="center" vertical="center" wrapText="1"/>
      <protection/>
    </xf>
    <xf numFmtId="49" fontId="9" fillId="24" borderId="75" xfId="69" applyNumberFormat="1" applyFont="1" applyFill="1" applyBorder="1" applyAlignment="1" applyProtection="1">
      <alignment horizontal="center" vertical="center" wrapText="1"/>
      <protection/>
    </xf>
    <xf numFmtId="49" fontId="9" fillId="24" borderId="12" xfId="69" applyNumberFormat="1" applyFont="1" applyFill="1" applyBorder="1" applyAlignment="1" applyProtection="1">
      <alignment horizontal="center" vertical="center" wrapText="1"/>
      <protection/>
    </xf>
    <xf numFmtId="49" fontId="9" fillId="24" borderId="32" xfId="69" applyNumberFormat="1" applyFont="1" applyFill="1" applyBorder="1" applyAlignment="1" applyProtection="1">
      <alignment horizontal="center" vertical="center" wrapText="1"/>
      <protection/>
    </xf>
    <xf numFmtId="0" fontId="2" fillId="24" borderId="33" xfId="63" applyFont="1" applyFill="1" applyBorder="1" applyAlignment="1" applyProtection="1">
      <alignment horizontal="center" vertical="center" wrapText="1"/>
      <protection/>
    </xf>
    <xf numFmtId="0" fontId="2" fillId="24" borderId="82" xfId="63" applyFont="1" applyFill="1" applyBorder="1" applyAlignment="1" applyProtection="1">
      <alignment horizontal="center" vertical="center" wrapText="1"/>
      <protection/>
    </xf>
    <xf numFmtId="0" fontId="2" fillId="24" borderId="33" xfId="68" applyNumberFormat="1" applyFont="1" applyFill="1" applyBorder="1" applyAlignment="1" applyProtection="1">
      <alignment horizontal="center" vertical="center" wrapText="1"/>
      <protection/>
    </xf>
    <xf numFmtId="0" fontId="2" fillId="24" borderId="81" xfId="68" applyNumberFormat="1" applyFont="1" applyFill="1" applyBorder="1" applyAlignment="1" applyProtection="1">
      <alignment horizontal="center" vertical="center" wrapText="1"/>
      <protection/>
    </xf>
    <xf numFmtId="49" fontId="2" fillId="24" borderId="76" xfId="68" applyNumberFormat="1" applyFont="1" applyFill="1" applyBorder="1" applyAlignment="1" applyProtection="1">
      <alignment horizontal="center" vertical="center" wrapText="1"/>
      <protection/>
    </xf>
    <xf numFmtId="49" fontId="2" fillId="24" borderId="77" xfId="68" applyNumberFormat="1" applyFont="1" applyFill="1" applyBorder="1" applyAlignment="1" applyProtection="1">
      <alignment horizontal="center" vertical="center" wrapText="1"/>
      <protection/>
    </xf>
    <xf numFmtId="0" fontId="2" fillId="5" borderId="33" xfId="63" applyFont="1" applyFill="1" applyBorder="1" applyAlignment="1" applyProtection="1">
      <alignment horizontal="center" vertical="center" wrapText="1"/>
      <protection/>
    </xf>
    <xf numFmtId="0" fontId="2" fillId="5" borderId="34" xfId="63" applyFont="1" applyFill="1" applyBorder="1" applyAlignment="1" applyProtection="1">
      <alignment horizontal="center" vertical="center" wrapText="1"/>
      <protection/>
    </xf>
    <xf numFmtId="0" fontId="2" fillId="5" borderId="35" xfId="63" applyFont="1" applyFill="1" applyBorder="1" applyAlignment="1" applyProtection="1">
      <alignment horizontal="center" vertical="center" wrapText="1"/>
      <protection/>
    </xf>
    <xf numFmtId="49" fontId="2" fillId="24" borderId="31" xfId="68" applyNumberFormat="1" applyFont="1" applyFill="1" applyBorder="1" applyAlignment="1" applyProtection="1">
      <alignment horizontal="center" vertical="center" wrapText="1"/>
      <protection/>
    </xf>
    <xf numFmtId="49" fontId="2" fillId="24" borderId="12" xfId="68" applyNumberFormat="1" applyFont="1" applyFill="1" applyBorder="1" applyAlignment="1" applyProtection="1">
      <alignment horizontal="center" vertical="center" wrapText="1"/>
      <protection/>
    </xf>
    <xf numFmtId="49" fontId="2" fillId="24" borderId="32" xfId="68" applyNumberFormat="1" applyFont="1" applyFill="1" applyBorder="1" applyAlignment="1" applyProtection="1">
      <alignment horizontal="center" vertical="center" wrapText="1"/>
      <protection/>
    </xf>
    <xf numFmtId="0" fontId="2" fillId="25" borderId="2" xfId="60" applyFont="1" applyFill="1" applyBorder="1" applyAlignment="1" applyProtection="1">
      <alignment horizontal="center" vertical="center" wrapText="1"/>
      <protection/>
    </xf>
    <xf numFmtId="0" fontId="2" fillId="25" borderId="30" xfId="60" applyFont="1" applyFill="1" applyBorder="1" applyAlignment="1" applyProtection="1">
      <alignment horizontal="center" vertical="center" wrapText="1"/>
      <protection/>
    </xf>
    <xf numFmtId="0" fontId="2" fillId="25" borderId="83" xfId="57" applyFont="1" applyFill="1" applyBorder="1" applyAlignment="1" applyProtection="1">
      <alignment horizontal="center" vertical="center" wrapText="1"/>
      <protection/>
    </xf>
    <xf numFmtId="0" fontId="2" fillId="25" borderId="84" xfId="57" applyFont="1" applyFill="1" applyBorder="1" applyAlignment="1" applyProtection="1">
      <alignment horizontal="center" vertical="center" wrapText="1"/>
      <protection/>
    </xf>
    <xf numFmtId="0" fontId="2" fillId="25" borderId="85" xfId="57" applyFont="1" applyFill="1" applyBorder="1" applyAlignment="1" applyProtection="1">
      <alignment horizontal="center" vertical="center" wrapText="1"/>
      <protection/>
    </xf>
    <xf numFmtId="0" fontId="2" fillId="25" borderId="59" xfId="60" applyFont="1" applyFill="1" applyBorder="1" applyAlignment="1" applyProtection="1">
      <alignment horizontal="center" vertical="center" wrapText="1"/>
      <protection/>
    </xf>
    <xf numFmtId="0" fontId="2" fillId="25" borderId="36" xfId="60" applyFont="1" applyFill="1" applyBorder="1" applyAlignment="1" applyProtection="1">
      <alignment horizontal="center" vertical="center" wrapText="1"/>
      <protection/>
    </xf>
    <xf numFmtId="0" fontId="2" fillId="25" borderId="2" xfId="58" applyFont="1" applyFill="1" applyBorder="1" applyAlignment="1" applyProtection="1">
      <alignment horizontal="center" vertical="center" wrapText="1"/>
      <protection/>
    </xf>
    <xf numFmtId="0" fontId="2" fillId="25" borderId="30" xfId="58" applyFont="1" applyFill="1" applyBorder="1" applyAlignment="1" applyProtection="1">
      <alignment horizontal="center" vertical="center" wrapText="1"/>
      <protection/>
    </xf>
    <xf numFmtId="0" fontId="2" fillId="5" borderId="10" xfId="55" applyNumberFormat="1" applyFont="1" applyFill="1" applyBorder="1" applyAlignment="1" applyProtection="1">
      <alignment horizontal="center" vertical="center" wrapText="1"/>
      <protection/>
    </xf>
    <xf numFmtId="0" fontId="2" fillId="5" borderId="11" xfId="55" applyNumberFormat="1" applyFont="1" applyFill="1" applyBorder="1" applyAlignment="1" applyProtection="1">
      <alignment horizontal="center" vertical="center" wrapText="1"/>
      <protection/>
    </xf>
    <xf numFmtId="0" fontId="2" fillId="5" borderId="13" xfId="55" applyNumberFormat="1" applyFont="1" applyFill="1" applyBorder="1" applyAlignment="1" applyProtection="1">
      <alignment horizontal="center" vertical="center" wrapText="1"/>
      <protection/>
    </xf>
    <xf numFmtId="0" fontId="0" fillId="5" borderId="26" xfId="55" applyNumberFormat="1" applyFont="1" applyFill="1" applyBorder="1" applyAlignment="1" applyProtection="1">
      <alignment horizontal="center" vertical="center" wrapText="1"/>
      <protection/>
    </xf>
    <xf numFmtId="0" fontId="0" fillId="5" borderId="27" xfId="55" applyNumberFormat="1" applyFont="1" applyFill="1" applyBorder="1" applyAlignment="1" applyProtection="1">
      <alignment horizontal="center" vertical="center" wrapText="1"/>
      <protection/>
    </xf>
    <xf numFmtId="0" fontId="0" fillId="5" borderId="28" xfId="55" applyNumberFormat="1" applyFont="1" applyFill="1" applyBorder="1" applyAlignment="1" applyProtection="1">
      <alignment horizontal="center" vertical="center" wrapText="1"/>
      <protection/>
    </xf>
    <xf numFmtId="49" fontId="2" fillId="25" borderId="2" xfId="60" applyNumberFormat="1" applyFont="1" applyFill="1" applyBorder="1" applyAlignment="1" applyProtection="1">
      <alignment horizontal="center" vertical="center" wrapText="1"/>
      <protection/>
    </xf>
    <xf numFmtId="49" fontId="2" fillId="25" borderId="30" xfId="60" applyNumberFormat="1" applyFont="1" applyFill="1" applyBorder="1" applyAlignment="1" applyProtection="1">
      <alignment horizontal="center" vertical="center" wrapText="1"/>
      <protection/>
    </xf>
    <xf numFmtId="0" fontId="2" fillId="25" borderId="31" xfId="58" applyFont="1" applyFill="1" applyBorder="1" applyAlignment="1" applyProtection="1">
      <alignment horizontal="center" vertical="center" wrapText="1"/>
      <protection/>
    </xf>
    <xf numFmtId="0" fontId="2" fillId="25" borderId="12" xfId="58" applyFont="1" applyFill="1" applyBorder="1" applyAlignment="1" applyProtection="1">
      <alignment horizontal="center" vertical="center" wrapText="1"/>
      <protection/>
    </xf>
    <xf numFmtId="0" fontId="2" fillId="25" borderId="86" xfId="58" applyFont="1" applyFill="1" applyBorder="1" applyAlignment="1" applyProtection="1">
      <alignment horizontal="center" vertical="center" wrapText="1"/>
      <protection/>
    </xf>
    <xf numFmtId="49" fontId="2" fillId="24" borderId="83" xfId="57" applyNumberFormat="1" applyFont="1" applyFill="1" applyBorder="1" applyAlignment="1" applyProtection="1">
      <alignment horizontal="center" vertical="center" wrapText="1"/>
      <protection/>
    </xf>
    <xf numFmtId="49" fontId="2" fillId="24" borderId="87" xfId="57" applyNumberFormat="1" applyFont="1" applyFill="1" applyBorder="1" applyAlignment="1" applyProtection="1">
      <alignment horizontal="center" vertical="center" wrapText="1"/>
      <protection/>
    </xf>
    <xf numFmtId="0" fontId="2" fillId="24" borderId="83" xfId="60" applyFont="1" applyFill="1" applyBorder="1" applyAlignment="1" applyProtection="1">
      <alignment horizontal="center" vertical="center" wrapText="1"/>
      <protection/>
    </xf>
    <xf numFmtId="0" fontId="2" fillId="24" borderId="87" xfId="60" applyFont="1" applyFill="1" applyBorder="1" applyAlignment="1" applyProtection="1">
      <alignment horizontal="center" vertical="center" wrapText="1"/>
      <protection/>
    </xf>
    <xf numFmtId="0" fontId="2" fillId="5" borderId="10" xfId="56" applyNumberFormat="1" applyFont="1" applyFill="1" applyBorder="1" applyAlignment="1" applyProtection="1">
      <alignment horizontal="center" vertical="center" wrapText="1"/>
      <protection/>
    </xf>
    <xf numFmtId="0" fontId="2" fillId="5" borderId="11" xfId="56" applyNumberFormat="1" applyFont="1" applyFill="1" applyBorder="1" applyAlignment="1" applyProtection="1">
      <alignment horizontal="center" vertical="center" wrapText="1"/>
      <protection/>
    </xf>
    <xf numFmtId="0" fontId="2" fillId="5" borderId="13" xfId="56" applyNumberFormat="1" applyFont="1" applyFill="1" applyBorder="1" applyAlignment="1" applyProtection="1">
      <alignment horizontal="center" vertical="center" wrapText="1"/>
      <protection/>
    </xf>
    <xf numFmtId="0" fontId="2" fillId="24" borderId="33" xfId="57" applyFont="1" applyFill="1" applyBorder="1" applyAlignment="1" applyProtection="1">
      <alignment horizontal="center" vertical="center" wrapText="1"/>
      <protection/>
    </xf>
    <xf numFmtId="0" fontId="2" fillId="24" borderId="88" xfId="57" applyFont="1" applyFill="1" applyBorder="1" applyAlignment="1" applyProtection="1">
      <alignment horizontal="center" vertical="center" wrapText="1"/>
      <protection/>
    </xf>
    <xf numFmtId="0" fontId="12" fillId="24" borderId="89" xfId="57" applyFont="1" applyFill="1" applyBorder="1" applyAlignment="1" applyProtection="1">
      <alignment horizontal="center" vertical="center" wrapText="1"/>
      <protection/>
    </xf>
    <xf numFmtId="49" fontId="2" fillId="24" borderId="84" xfId="57" applyNumberFormat="1" applyFont="1" applyFill="1" applyBorder="1" applyAlignment="1" applyProtection="1">
      <alignment horizontal="center" vertical="center" wrapText="1"/>
      <protection/>
    </xf>
    <xf numFmtId="0" fontId="2" fillId="24" borderId="84" xfId="60" applyFont="1" applyFill="1" applyBorder="1" applyAlignment="1" applyProtection="1">
      <alignment horizontal="center" vertical="center" wrapText="1"/>
      <protection/>
    </xf>
    <xf numFmtId="0" fontId="2" fillId="5" borderId="90" xfId="0" applyNumberFormat="1" applyFont="1" applyFill="1" applyBorder="1" applyAlignment="1" applyProtection="1">
      <alignment horizontal="center" vertical="center" wrapText="1"/>
      <protection/>
    </xf>
    <xf numFmtId="0" fontId="2" fillId="5" borderId="38" xfId="0" applyNumberFormat="1" applyFont="1" applyFill="1" applyBorder="1" applyAlignment="1" applyProtection="1">
      <alignment horizontal="center" vertical="center" wrapText="1"/>
      <protection/>
    </xf>
    <xf numFmtId="0" fontId="2" fillId="5" borderId="91" xfId="0" applyNumberFormat="1" applyFont="1" applyFill="1" applyBorder="1" applyAlignment="1" applyProtection="1">
      <alignment horizontal="center" vertical="center" wrapText="1"/>
      <protection/>
    </xf>
    <xf numFmtId="0" fontId="4" fillId="5" borderId="92" xfId="0" applyNumberFormat="1" applyFont="1" applyFill="1" applyBorder="1" applyAlignment="1" applyProtection="1">
      <alignment horizontal="center" vertical="center" wrapText="1"/>
      <protection/>
    </xf>
    <xf numFmtId="0" fontId="4" fillId="5" borderId="57" xfId="0" applyNumberFormat="1" applyFont="1" applyFill="1" applyBorder="1" applyAlignment="1" applyProtection="1">
      <alignment horizontal="center" vertical="center" wrapText="1"/>
      <protection/>
    </xf>
    <xf numFmtId="0" fontId="4" fillId="5" borderId="93" xfId="0" applyNumberFormat="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ill="1" applyBorder="1" applyAlignment="1" applyProtection="1">
      <alignment horizontal="left" vertical="top" wrapText="1"/>
      <protection/>
    </xf>
    <xf numFmtId="0" fontId="0" fillId="6" borderId="66" xfId="0" applyFill="1" applyBorder="1" applyAlignment="1" applyProtection="1">
      <alignment horizontal="center"/>
      <protection locked="0"/>
    </xf>
    <xf numFmtId="0" fontId="16" fillId="5" borderId="60" xfId="0" applyFont="1" applyFill="1" applyBorder="1" applyAlignment="1">
      <alignment horizontal="center" vertical="center" wrapText="1"/>
    </xf>
    <xf numFmtId="0" fontId="16" fillId="5" borderId="46" xfId="0" applyFont="1" applyFill="1" applyBorder="1" applyAlignment="1">
      <alignment horizontal="center" vertical="center" wrapText="1"/>
    </xf>
    <xf numFmtId="0" fontId="16" fillId="5" borderId="61" xfId="0" applyFont="1" applyFill="1" applyBorder="1" applyAlignment="1">
      <alignment horizontal="center" vertical="center" wrapText="1"/>
    </xf>
    <xf numFmtId="0" fontId="16" fillId="5" borderId="62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6" fillId="5" borderId="43" xfId="0" applyFont="1" applyFill="1" applyBorder="1" applyAlignment="1">
      <alignment horizontal="center" vertical="center" wrapText="1"/>
    </xf>
    <xf numFmtId="0" fontId="16" fillId="5" borderId="63" xfId="0" applyFont="1" applyFill="1" applyBorder="1" applyAlignment="1">
      <alignment horizontal="center" vertical="center" wrapText="1"/>
    </xf>
    <xf numFmtId="0" fontId="16" fillId="5" borderId="64" xfId="0" applyFont="1" applyFill="1" applyBorder="1" applyAlignment="1">
      <alignment horizontal="center" vertical="center" wrapText="1"/>
    </xf>
    <xf numFmtId="0" fontId="16" fillId="5" borderId="65" xfId="0" applyFont="1" applyFill="1" applyBorder="1" applyAlignment="1">
      <alignment horizontal="center" vertical="center" wrapText="1"/>
    </xf>
    <xf numFmtId="0" fontId="26" fillId="0" borderId="66" xfId="0" applyFont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2" fillId="20" borderId="94" xfId="64" applyNumberFormat="1" applyFont="1" applyFill="1" applyBorder="1" applyAlignment="1" applyProtection="1">
      <alignment horizontal="center" vertical="center" wrapText="1"/>
      <protection/>
    </xf>
    <xf numFmtId="0" fontId="2" fillId="20" borderId="95" xfId="64" applyNumberFormat="1" applyFont="1" applyFill="1" applyBorder="1" applyAlignment="1" applyProtection="1">
      <alignment horizontal="center" vertical="center" wrapText="1"/>
      <protection/>
    </xf>
    <xf numFmtId="0" fontId="2" fillId="20" borderId="71" xfId="64" applyNumberFormat="1" applyFont="1" applyFill="1" applyBorder="1" applyAlignment="1" applyProtection="1">
      <alignment horizontal="center" vertical="center" wrapText="1"/>
      <protection/>
    </xf>
    <xf numFmtId="0" fontId="4" fillId="0" borderId="50" xfId="64" applyNumberFormat="1" applyFont="1" applyFill="1" applyBorder="1" applyAlignment="1" applyProtection="1">
      <alignment horizontal="center" vertical="center" wrapText="1"/>
      <protection/>
    </xf>
    <xf numFmtId="0" fontId="4" fillId="0" borderId="50" xfId="64" applyFont="1" applyFill="1" applyBorder="1" applyAlignment="1" applyProtection="1">
      <alignment horizontal="center" vertical="center" wrapText="1"/>
      <protection/>
    </xf>
    <xf numFmtId="0" fontId="4" fillId="0" borderId="50" xfId="61" applyFont="1" applyFill="1" applyBorder="1" applyAlignment="1" applyProtection="1">
      <alignment horizontal="center" vertical="center" wrapText="1"/>
      <protection/>
    </xf>
    <xf numFmtId="0" fontId="4" fillId="0" borderId="56" xfId="61" applyFont="1" applyFill="1" applyBorder="1" applyAlignment="1" applyProtection="1">
      <alignment horizontal="center" vertical="center" wrapText="1"/>
      <protection/>
    </xf>
    <xf numFmtId="0" fontId="4" fillId="0" borderId="54" xfId="64" applyNumberFormat="1" applyFont="1" applyFill="1" applyBorder="1" applyAlignment="1" applyProtection="1">
      <alignment horizontal="center" vertical="center" wrapText="1"/>
      <protection/>
    </xf>
    <xf numFmtId="0" fontId="4" fillId="0" borderId="96" xfId="64" applyNumberFormat="1" applyFont="1" applyFill="1" applyBorder="1" applyAlignment="1" applyProtection="1">
      <alignment horizontal="center" vertical="center" wrapText="1"/>
      <protection/>
    </xf>
    <xf numFmtId="0" fontId="4" fillId="0" borderId="53" xfId="64" applyNumberFormat="1" applyFont="1" applyFill="1" applyBorder="1" applyAlignment="1" applyProtection="1">
      <alignment horizontal="center" vertical="center" wrapText="1"/>
      <protection/>
    </xf>
    <xf numFmtId="0" fontId="2" fillId="20" borderId="94" xfId="64" applyFont="1" applyFill="1" applyBorder="1" applyAlignment="1" applyProtection="1">
      <alignment horizontal="center" vertical="center" wrapText="1"/>
      <protection/>
    </xf>
    <xf numFmtId="0" fontId="2" fillId="20" borderId="95" xfId="64" applyFont="1" applyFill="1" applyBorder="1" applyAlignment="1" applyProtection="1">
      <alignment horizontal="center" vertical="center" wrapText="1"/>
      <protection/>
    </xf>
    <xf numFmtId="0" fontId="2" fillId="20" borderId="71" xfId="64" applyFont="1" applyFill="1" applyBorder="1" applyAlignment="1" applyProtection="1">
      <alignment horizontal="center" vertical="center" wrapText="1"/>
      <protection/>
    </xf>
    <xf numFmtId="0" fontId="4" fillId="4" borderId="97" xfId="0" applyNumberFormat="1" applyFont="1" applyFill="1" applyBorder="1" applyAlignment="1" applyProtection="1">
      <alignment horizontal="center" vertical="center" wrapText="1"/>
      <protection/>
    </xf>
    <xf numFmtId="0" fontId="4" fillId="4" borderId="98" xfId="0" applyNumberFormat="1" applyFont="1" applyFill="1" applyBorder="1" applyAlignment="1" applyProtection="1">
      <alignment horizontal="center" vertical="center" wrapText="1"/>
      <protection/>
    </xf>
    <xf numFmtId="0" fontId="4" fillId="4" borderId="99" xfId="0" applyNumberFormat="1" applyFont="1" applyFill="1" applyBorder="1" applyAlignment="1" applyProtection="1">
      <alignment horizontal="center" vertical="center" wrapText="1"/>
      <protection/>
    </xf>
    <xf numFmtId="0" fontId="2" fillId="5" borderId="55" xfId="64" applyFont="1" applyFill="1" applyBorder="1" applyAlignment="1" applyProtection="1">
      <alignment horizontal="center" vertical="center" wrapText="1"/>
      <protection/>
    </xf>
    <xf numFmtId="0" fontId="2" fillId="5" borderId="100" xfId="64" applyFont="1" applyFill="1" applyBorder="1" applyAlignment="1" applyProtection="1">
      <alignment horizontal="center" vertical="center" wrapText="1"/>
      <protection/>
    </xf>
    <xf numFmtId="0" fontId="2" fillId="5" borderId="101" xfId="64" applyFont="1" applyFill="1" applyBorder="1" applyAlignment="1" applyProtection="1">
      <alignment horizontal="center" vertical="center" wrapText="1"/>
      <protection/>
    </xf>
    <xf numFmtId="0" fontId="2" fillId="5" borderId="102" xfId="64" applyFont="1" applyFill="1" applyBorder="1" applyAlignment="1" applyProtection="1">
      <alignment horizontal="center" vertical="center" wrapText="1"/>
      <protection/>
    </xf>
    <xf numFmtId="0" fontId="2" fillId="5" borderId="103" xfId="64" applyFont="1" applyFill="1" applyBorder="1" applyAlignment="1" applyProtection="1">
      <alignment horizontal="center" vertical="center" wrapText="1"/>
      <protection/>
    </xf>
    <xf numFmtId="0" fontId="2" fillId="5" borderId="104" xfId="64" applyFont="1" applyFill="1" applyBorder="1" applyAlignment="1" applyProtection="1">
      <alignment horizontal="center" vertical="center" wrapText="1"/>
      <protection/>
    </xf>
    <xf numFmtId="0" fontId="2" fillId="20" borderId="105" xfId="64" applyFont="1" applyFill="1" applyBorder="1" applyAlignment="1" applyProtection="1">
      <alignment horizontal="center" vertical="center" wrapText="1"/>
      <protection/>
    </xf>
    <xf numFmtId="0" fontId="2" fillId="20" borderId="106" xfId="64" applyFont="1" applyFill="1" applyBorder="1" applyAlignment="1" applyProtection="1">
      <alignment horizontal="center" vertical="center" wrapText="1"/>
      <protection/>
    </xf>
    <xf numFmtId="0" fontId="2" fillId="20" borderId="107" xfId="64" applyFont="1" applyFill="1" applyBorder="1" applyAlignment="1" applyProtection="1">
      <alignment horizontal="center" vertical="center" wrapText="1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Гиперссылка_JKH.OPEN.INFO.HVS(v3.5)_цены161210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4" xfId="55"/>
    <cellStyle name="Обычный 15" xfId="56"/>
    <cellStyle name="Обычный 2" xfId="57"/>
    <cellStyle name="Обычный_BALANCE.WARM.2007YEAR(FACT)" xfId="58"/>
    <cellStyle name="Обычный_JKH.OPEN.INFO.GVS(v3.5)_цены161210" xfId="59"/>
    <cellStyle name="Обычный_JKH.OPEN.INFO.HVS(v3.5)_цены161210" xfId="60"/>
    <cellStyle name="Обычный_P48v001VS" xfId="61"/>
    <cellStyle name="Обычный_PRIL1.ELECTR" xfId="62"/>
    <cellStyle name="Обычный_ЖКУ_проект3" xfId="63"/>
    <cellStyle name="Обычный_Калькуляция воды" xfId="64"/>
    <cellStyle name="Обычный_Мониторинг инвестиций" xfId="65"/>
    <cellStyle name="Обычный_тарифы на 2002г с 1-01" xfId="66"/>
    <cellStyle name="Обычный_ТС цены" xfId="67"/>
    <cellStyle name="Обычный_форма 1 водопровод для орг" xfId="68"/>
    <cellStyle name="Обычный_форма 1 водопровод для орг_CALC.KV.4.78(v1.0)" xfId="69"/>
    <cellStyle name="Обычный_ХВС показатели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FFF692\&#1042;&#1086;&#1076;&#1072;\JKH.OPEN.INFO.PRICE.HV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FFF692\&#1042;&#1086;&#1076;&#1072;\JKH.OPEN.INFO.BALANCE.HV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Rar$DI00.794\INV.48.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ХВС цены"/>
      <sheetName val="ХВС цены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Change"/>
      <sheetName val="modfrmReestr"/>
      <sheetName val="modPROV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modRegionSelectSub"/>
      <sheetName val="Паспорт"/>
    </sheetNames>
    <sheetDataSet>
      <sheetData sheetId="4">
        <row r="12">
          <cell r="G12" t="str">
            <v>01.01.2013</v>
          </cell>
        </row>
        <row r="13">
          <cell r="G13" t="str">
            <v>31.12.2013</v>
          </cell>
        </row>
        <row r="19">
          <cell r="G19" t="str">
            <v>МАУ "Вера"</v>
          </cell>
        </row>
      </sheetData>
      <sheetData sheetId="12">
        <row r="2">
          <cell r="A2" t="str">
            <v>да</v>
          </cell>
          <cell r="AD2" t="str">
            <v>Водоснабжение (подъем, очистка, транспортировка)</v>
          </cell>
        </row>
        <row r="3">
          <cell r="A3" t="str">
            <v>нет</v>
          </cell>
          <cell r="S3" t="str">
            <v>на официальном сайте организации</v>
          </cell>
          <cell r="AD3" t="str">
            <v>Подъем</v>
          </cell>
        </row>
        <row r="4">
          <cell r="S4" t="str">
            <v>на сайте регулирующего органа</v>
          </cell>
          <cell r="AD4" t="str">
            <v>Транспортировка</v>
          </cell>
        </row>
      </sheetData>
      <sheetData sheetId="15">
        <row r="2">
          <cell r="D2" t="str">
            <v>Андреапольский муниципальный район</v>
          </cell>
        </row>
        <row r="3">
          <cell r="D3" t="str">
            <v>Бежецкий муниципальный район</v>
          </cell>
        </row>
        <row r="4">
          <cell r="D4" t="str">
            <v>Бельский муниципальный район</v>
          </cell>
        </row>
        <row r="5">
          <cell r="D5" t="str">
            <v>Бологовский муниципальный район</v>
          </cell>
        </row>
        <row r="6">
          <cell r="D6" t="str">
            <v>Весьегонский муниципальный район</v>
          </cell>
        </row>
        <row r="7">
          <cell r="D7" t="str">
            <v>Вышневолоцкий муниципальный район</v>
          </cell>
        </row>
        <row r="8">
          <cell r="D8" t="str">
            <v>Городской округ город Вышний Волочек</v>
          </cell>
        </row>
        <row r="9">
          <cell r="D9" t="str">
            <v>Городской округ город Кимры</v>
          </cell>
        </row>
        <row r="10">
          <cell r="D10" t="str">
            <v>Городской округ город Ржев</v>
          </cell>
        </row>
        <row r="11">
          <cell r="D11" t="str">
            <v>Городской округ город Тверь</v>
          </cell>
        </row>
        <row r="12">
          <cell r="D12" t="str">
            <v>Городской округ город Торжок</v>
          </cell>
        </row>
        <row r="13">
          <cell r="D13" t="str">
            <v>Городской округ поселок Озерный (ЗАТО)</v>
          </cell>
        </row>
        <row r="14">
          <cell r="D14" t="str">
            <v>Городской округ поселок Солнечный (ЗАТО)</v>
          </cell>
        </row>
        <row r="15">
          <cell r="D15" t="str">
            <v>Жарковский муниципальный район</v>
          </cell>
        </row>
        <row r="16">
          <cell r="D16" t="str">
            <v>Западнодвинский муниципальный район</v>
          </cell>
        </row>
        <row r="17">
          <cell r="D17" t="str">
            <v>Зубцовский муниципальный район</v>
          </cell>
        </row>
        <row r="18">
          <cell r="D18" t="str">
            <v>Калининский муниципальный район</v>
          </cell>
        </row>
        <row r="19">
          <cell r="D19" t="str">
            <v>Калязинский муниципальный район</v>
          </cell>
        </row>
        <row r="20">
          <cell r="D20" t="str">
            <v>Кашинский муниципальный район</v>
          </cell>
        </row>
        <row r="21">
          <cell r="D21" t="str">
            <v>Кесовогорский муниципальный район</v>
          </cell>
        </row>
        <row r="22">
          <cell r="D22" t="str">
            <v>Кимрский муниципальный район</v>
          </cell>
        </row>
        <row r="23">
          <cell r="D23" t="str">
            <v>Конаковский муниципальный район</v>
          </cell>
        </row>
        <row r="24">
          <cell r="D24" t="str">
            <v>Краснохолмский муниципальный район</v>
          </cell>
        </row>
        <row r="25">
          <cell r="D25" t="str">
            <v>Кувшиновский муниципальный район</v>
          </cell>
        </row>
        <row r="26">
          <cell r="D26" t="str">
            <v>Лесной муниципальный район</v>
          </cell>
        </row>
        <row r="27">
          <cell r="D27" t="str">
            <v>Лихославльский муниципальный район</v>
          </cell>
        </row>
        <row r="28">
          <cell r="D28" t="str">
            <v>Максатихинский муниципальный район</v>
          </cell>
        </row>
        <row r="29">
          <cell r="D29" t="str">
            <v>Молоковский муниципальный район</v>
          </cell>
        </row>
        <row r="30">
          <cell r="D30" t="str">
            <v>Нелидовский муниципальный район</v>
          </cell>
        </row>
        <row r="31">
          <cell r="D31" t="str">
            <v>Оленинский муниципальный район</v>
          </cell>
        </row>
        <row r="32">
          <cell r="D32" t="str">
            <v>Осташковский муниципальный район</v>
          </cell>
        </row>
        <row r="33">
          <cell r="D33" t="str">
            <v>Пеновский муниципальный район</v>
          </cell>
        </row>
        <row r="34">
          <cell r="D34" t="str">
            <v>Рамешковский муниципальный район</v>
          </cell>
        </row>
        <row r="35">
          <cell r="D35" t="str">
            <v>Ржевский муниципальный район</v>
          </cell>
        </row>
        <row r="36">
          <cell r="D36" t="str">
            <v>Сандовский муниципальный район</v>
          </cell>
        </row>
        <row r="37">
          <cell r="D37" t="str">
            <v>Селижаровский муниципальный район</v>
          </cell>
        </row>
        <row r="38">
          <cell r="D38" t="str">
            <v>Сонковский муниципальный район</v>
          </cell>
        </row>
        <row r="39">
          <cell r="D39" t="str">
            <v>Спировский муниципальный район</v>
          </cell>
        </row>
        <row r="40">
          <cell r="D40" t="str">
            <v>Старицкий муниципальный район</v>
          </cell>
        </row>
        <row r="41">
          <cell r="D41" t="str">
            <v>Торжокский муниципальный район</v>
          </cell>
        </row>
        <row r="42">
          <cell r="D42" t="str">
            <v>Торопецкий муниципальный район</v>
          </cell>
        </row>
        <row r="43">
          <cell r="D43" t="str">
            <v>Удомельский муниципальный район</v>
          </cell>
        </row>
        <row r="44">
          <cell r="D44" t="str">
            <v>Фировский муниципальный район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ХВС характеристики"/>
      <sheetName val="ХВС инвестиции"/>
      <sheetName val="ХВС показатели"/>
      <sheetName val="ХВС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erlink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WindowClipboard"/>
      <sheetName val="modDblClick"/>
      <sheetName val="modfrmDat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ThisWorkboo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Справочники"/>
      <sheetName val="Производственная"/>
      <sheetName val="Инвестиционная"/>
      <sheetName val="Комментарии"/>
      <sheetName val="Проверка"/>
      <sheetName val="TEHSHEET"/>
      <sheetName val="et_union"/>
      <sheetName val="modButtonClick"/>
      <sheetName val="modInfo"/>
      <sheetName val="modPROV"/>
      <sheetName val="AllSheetsInThisWorkbook"/>
      <sheetName val="modSheetMain101"/>
      <sheetName val="modRegionSelectSub"/>
      <sheetName val="modUpdTemplMain"/>
      <sheetName val="modReestrMO"/>
      <sheetName val="modfrmReestr"/>
      <sheetName val="REESTR_ORG"/>
      <sheetName val="REESTR_FILTERED"/>
      <sheetName val="REESTR_MO"/>
      <sheetName val="modTitleSheetHeaders"/>
      <sheetName val="modServiceModule"/>
      <sheetName val="modClassifierValid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1"/>
  <sheetViews>
    <sheetView showGridLines="0" zoomScalePageLayoutView="0" workbookViewId="0" topLeftCell="A19">
      <selection activeCell="J8" sqref="J8"/>
    </sheetView>
  </sheetViews>
  <sheetFormatPr defaultColWidth="9.140625" defaultRowHeight="15" outlineLevelRow="1"/>
  <cols>
    <col min="1" max="1" width="4.421875" style="0" customWidth="1"/>
    <col min="2" max="2" width="3.00390625" style="0" customWidth="1"/>
    <col min="3" max="3" width="2.8515625" style="0" customWidth="1"/>
    <col min="4" max="4" width="37.421875" style="0" customWidth="1"/>
    <col min="5" max="5" width="18.57421875" style="0" customWidth="1"/>
    <col min="6" max="6" width="36.421875" style="0" customWidth="1"/>
    <col min="7" max="7" width="2.00390625" style="0" customWidth="1"/>
    <col min="8" max="8" width="3.140625" style="0" customWidth="1"/>
  </cols>
  <sheetData>
    <row r="2" spans="2:8" ht="15.75" thickBot="1">
      <c r="B2" s="294" t="s">
        <v>0</v>
      </c>
      <c r="C2" s="295"/>
      <c r="D2" s="295"/>
      <c r="E2" s="295"/>
      <c r="F2" s="295"/>
      <c r="G2" s="295"/>
      <c r="H2" s="296"/>
    </row>
    <row r="3" spans="2:8" ht="15">
      <c r="B3" s="1"/>
      <c r="C3" s="2"/>
      <c r="D3" s="2"/>
      <c r="E3" s="3"/>
      <c r="F3" s="2"/>
      <c r="G3" s="4"/>
      <c r="H3" s="5"/>
    </row>
    <row r="4" spans="2:8" ht="15">
      <c r="B4" s="6"/>
      <c r="C4" s="7"/>
      <c r="D4" s="8"/>
      <c r="E4" s="9"/>
      <c r="F4" s="9"/>
      <c r="G4" s="10"/>
      <c r="H4" s="11"/>
    </row>
    <row r="5" spans="2:8" ht="15.75" customHeight="1" thickBot="1">
      <c r="B5" s="12"/>
      <c r="C5" s="2"/>
      <c r="D5" s="288" t="s">
        <v>1</v>
      </c>
      <c r="E5" s="289"/>
      <c r="F5" s="13" t="s">
        <v>2</v>
      </c>
      <c r="G5" s="14"/>
      <c r="H5" s="15"/>
    </row>
    <row r="6" spans="2:8" ht="15">
      <c r="B6" s="12"/>
      <c r="C6" s="2"/>
      <c r="D6" s="14"/>
      <c r="E6" s="16"/>
      <c r="F6" s="14"/>
      <c r="G6" s="14"/>
      <c r="H6" s="15"/>
    </row>
    <row r="7" spans="2:8" ht="15.75" thickBot="1">
      <c r="B7" s="17"/>
      <c r="C7" s="18"/>
      <c r="D7" s="278" t="s">
        <v>3</v>
      </c>
      <c r="E7" s="279"/>
      <c r="F7" s="19"/>
      <c r="G7" s="20"/>
      <c r="H7" s="21"/>
    </row>
    <row r="8" spans="2:8" ht="15">
      <c r="B8" s="17"/>
      <c r="C8" s="18"/>
      <c r="D8" s="18"/>
      <c r="E8" s="5"/>
      <c r="F8" s="20"/>
      <c r="G8" s="22"/>
      <c r="H8" s="23"/>
    </row>
    <row r="9" spans="2:8" ht="15">
      <c r="B9" s="17"/>
      <c r="C9" s="18"/>
      <c r="D9" s="297" t="s">
        <v>4</v>
      </c>
      <c r="E9" s="298"/>
      <c r="F9" s="299"/>
      <c r="G9" s="22"/>
      <c r="H9" s="23"/>
    </row>
    <row r="10" spans="2:8" ht="15">
      <c r="B10" s="17"/>
      <c r="C10" s="18"/>
      <c r="D10" s="292" t="s">
        <v>5</v>
      </c>
      <c r="E10" s="293"/>
      <c r="F10" s="125" t="s">
        <v>6</v>
      </c>
      <c r="G10" s="22"/>
      <c r="H10" s="23"/>
    </row>
    <row r="11" spans="2:8" ht="15.75" thickBot="1">
      <c r="B11" s="17"/>
      <c r="C11" s="18"/>
      <c r="D11" s="278" t="s">
        <v>7</v>
      </c>
      <c r="E11" s="279"/>
      <c r="F11" s="126" t="s">
        <v>8</v>
      </c>
      <c r="G11" s="22"/>
      <c r="H11" s="23"/>
    </row>
    <row r="12" spans="2:8" ht="15">
      <c r="B12" s="17"/>
      <c r="C12" s="18"/>
      <c r="D12" s="24"/>
      <c r="E12" s="16"/>
      <c r="F12" s="3"/>
      <c r="G12" s="20"/>
      <c r="H12" s="21"/>
    </row>
    <row r="13" spans="2:8" ht="28.5" customHeight="1" thickBot="1">
      <c r="B13" s="17"/>
      <c r="C13" s="18"/>
      <c r="D13" s="278" t="s">
        <v>9</v>
      </c>
      <c r="E13" s="279"/>
      <c r="F13" s="19" t="s">
        <v>10</v>
      </c>
      <c r="G13" s="20"/>
      <c r="H13" s="21"/>
    </row>
    <row r="14" spans="2:8" ht="15">
      <c r="B14" s="17"/>
      <c r="C14" s="18"/>
      <c r="D14" s="24"/>
      <c r="E14" s="24"/>
      <c r="F14" s="5"/>
      <c r="G14" s="20"/>
      <c r="H14" s="21"/>
    </row>
    <row r="15" spans="2:8" ht="23.25" thickBot="1">
      <c r="B15" s="17"/>
      <c r="C15" s="18"/>
      <c r="D15" s="288" t="s">
        <v>11</v>
      </c>
      <c r="E15" s="289"/>
      <c r="F15" s="127" t="s">
        <v>375</v>
      </c>
      <c r="G15" s="14"/>
      <c r="H15" s="15"/>
    </row>
    <row r="16" spans="2:8" ht="15">
      <c r="B16" s="17"/>
      <c r="C16" s="18"/>
      <c r="D16" s="24"/>
      <c r="E16" s="16"/>
      <c r="F16" s="24"/>
      <c r="G16" s="14"/>
      <c r="H16" s="15"/>
    </row>
    <row r="17" spans="2:8" ht="15.75" thickBot="1">
      <c r="B17" s="17"/>
      <c r="C17" s="18"/>
      <c r="D17" s="290" t="s">
        <v>47</v>
      </c>
      <c r="E17" s="291"/>
      <c r="F17" s="27"/>
      <c r="G17" s="25"/>
      <c r="H17" s="26"/>
    </row>
    <row r="18" spans="2:8" ht="15">
      <c r="B18" s="17"/>
      <c r="C18" s="18"/>
      <c r="D18" s="24"/>
      <c r="E18" s="16"/>
      <c r="F18" s="24"/>
      <c r="G18" s="14"/>
      <c r="H18" s="15"/>
    </row>
    <row r="19" spans="2:8" ht="15">
      <c r="B19" s="17"/>
      <c r="C19" s="18"/>
      <c r="D19" s="266" t="s">
        <v>12</v>
      </c>
      <c r="E19" s="265"/>
      <c r="F19" s="128" t="s">
        <v>376</v>
      </c>
      <c r="G19" s="25"/>
      <c r="H19" s="26"/>
    </row>
    <row r="20" spans="2:8" ht="15.75" thickBot="1">
      <c r="B20" s="17"/>
      <c r="C20" s="18"/>
      <c r="D20" s="288" t="s">
        <v>13</v>
      </c>
      <c r="E20" s="289"/>
      <c r="F20" s="129" t="s">
        <v>377</v>
      </c>
      <c r="G20" s="25"/>
      <c r="H20" s="26"/>
    </row>
    <row r="21" spans="2:8" ht="15">
      <c r="B21" s="17"/>
      <c r="C21" s="18"/>
      <c r="D21" s="24"/>
      <c r="E21" s="16"/>
      <c r="F21" s="24"/>
      <c r="G21" s="14"/>
      <c r="H21" s="15"/>
    </row>
    <row r="22" spans="2:8" ht="15.75" thickBot="1">
      <c r="B22" s="17"/>
      <c r="C22" s="18"/>
      <c r="D22" s="278" t="s">
        <v>14</v>
      </c>
      <c r="E22" s="279"/>
      <c r="F22" s="19" t="s">
        <v>390</v>
      </c>
      <c r="G22" s="25"/>
      <c r="H22" s="26"/>
    </row>
    <row r="23" spans="2:8" ht="15">
      <c r="B23" s="17"/>
      <c r="C23" s="18"/>
      <c r="D23" s="24"/>
      <c r="E23" s="5"/>
      <c r="F23" s="24"/>
      <c r="G23" s="14"/>
      <c r="H23" s="15"/>
    </row>
    <row r="24" spans="2:8" ht="15">
      <c r="B24" s="17"/>
      <c r="C24" s="18"/>
      <c r="D24" s="280" t="s">
        <v>15</v>
      </c>
      <c r="E24" s="286"/>
      <c r="F24" s="287"/>
      <c r="G24" s="14"/>
      <c r="H24" s="15"/>
    </row>
    <row r="25" spans="2:8" ht="15">
      <c r="B25" s="17"/>
      <c r="C25" s="18"/>
      <c r="D25" s="280" t="s">
        <v>16</v>
      </c>
      <c r="E25" s="281"/>
      <c r="F25" s="28"/>
      <c r="G25" s="14"/>
      <c r="H25" s="15"/>
    </row>
    <row r="26" spans="2:8" ht="15">
      <c r="B26" s="17"/>
      <c r="C26" s="18"/>
      <c r="D26" s="280" t="s">
        <v>17</v>
      </c>
      <c r="E26" s="281"/>
      <c r="F26" s="28" t="s">
        <v>378</v>
      </c>
      <c r="G26" s="14"/>
      <c r="H26" s="15"/>
    </row>
    <row r="27" spans="2:8" ht="15">
      <c r="B27" s="17"/>
      <c r="C27" s="18"/>
      <c r="D27" s="280" t="s">
        <v>18</v>
      </c>
      <c r="E27" s="281"/>
      <c r="F27" s="28"/>
      <c r="G27" s="14"/>
      <c r="H27" s="15"/>
    </row>
    <row r="28" spans="2:8" ht="15.75" thickBot="1">
      <c r="B28" s="17"/>
      <c r="C28" s="18"/>
      <c r="D28" s="282" t="s">
        <v>19</v>
      </c>
      <c r="E28" s="283"/>
      <c r="F28" s="19"/>
      <c r="G28" s="14"/>
      <c r="H28" s="15"/>
    </row>
    <row r="29" spans="2:8" ht="15">
      <c r="B29" s="17"/>
      <c r="C29" s="18"/>
      <c r="D29" s="24"/>
      <c r="E29" s="16"/>
      <c r="F29" s="24"/>
      <c r="G29" s="14"/>
      <c r="H29" s="15"/>
    </row>
    <row r="30" spans="2:8" ht="15.75" thickBot="1">
      <c r="B30" s="17"/>
      <c r="C30" s="18"/>
      <c r="D30" s="284" t="s">
        <v>20</v>
      </c>
      <c r="E30" s="285"/>
      <c r="F30" s="29"/>
      <c r="G30" s="14"/>
      <c r="H30" s="15"/>
    </row>
    <row r="31" spans="2:8" ht="15">
      <c r="B31" s="17"/>
      <c r="C31" s="18"/>
      <c r="D31" s="24"/>
      <c r="E31" s="5"/>
      <c r="F31" s="24"/>
      <c r="G31" s="14"/>
      <c r="H31" s="15"/>
    </row>
    <row r="32" spans="2:8" ht="15">
      <c r="B32" s="17"/>
      <c r="C32" s="18"/>
      <c r="D32" s="24"/>
      <c r="E32" s="5"/>
      <c r="F32" s="24"/>
      <c r="G32" s="14"/>
      <c r="H32" s="15"/>
    </row>
    <row r="33" spans="2:8" ht="15">
      <c r="B33" s="17"/>
      <c r="C33" s="18"/>
      <c r="D33" s="280" t="s">
        <v>21</v>
      </c>
      <c r="E33" s="286"/>
      <c r="F33" s="287"/>
      <c r="G33" s="14"/>
      <c r="H33" s="15"/>
    </row>
    <row r="34" spans="2:8" ht="15">
      <c r="B34" s="17"/>
      <c r="C34" s="18"/>
      <c r="D34" s="280" t="s">
        <v>22</v>
      </c>
      <c r="E34" s="281"/>
      <c r="F34" s="28"/>
      <c r="G34" s="14"/>
      <c r="H34" s="15"/>
    </row>
    <row r="35" spans="2:8" ht="15">
      <c r="B35" s="17"/>
      <c r="C35" s="18"/>
      <c r="D35" s="280" t="s">
        <v>23</v>
      </c>
      <c r="E35" s="281"/>
      <c r="F35" s="28"/>
      <c r="G35" s="14"/>
      <c r="H35" s="15"/>
    </row>
    <row r="36" spans="2:8" ht="15">
      <c r="B36" s="17"/>
      <c r="C36" s="18"/>
      <c r="D36" s="280" t="s">
        <v>24</v>
      </c>
      <c r="E36" s="281"/>
      <c r="F36" s="28"/>
      <c r="G36" s="14"/>
      <c r="H36" s="15"/>
    </row>
    <row r="37" spans="2:8" ht="15.75" thickBot="1">
      <c r="B37" s="17"/>
      <c r="C37" s="18"/>
      <c r="D37" s="282" t="s">
        <v>25</v>
      </c>
      <c r="E37" s="283"/>
      <c r="F37" s="19"/>
      <c r="G37" s="14"/>
      <c r="H37" s="15"/>
    </row>
    <row r="38" spans="2:8" ht="15">
      <c r="B38" s="17"/>
      <c r="C38" s="18"/>
      <c r="D38" s="24"/>
      <c r="E38" s="5"/>
      <c r="F38" s="24"/>
      <c r="G38" s="14"/>
      <c r="H38" s="15"/>
    </row>
    <row r="39" spans="2:8" ht="15.75" thickBot="1">
      <c r="B39" s="17"/>
      <c r="C39" s="18"/>
      <c r="D39" s="278" t="s">
        <v>26</v>
      </c>
      <c r="E39" s="279"/>
      <c r="F39" s="19" t="s">
        <v>10</v>
      </c>
      <c r="G39" s="25"/>
      <c r="H39" s="26"/>
    </row>
    <row r="40" spans="2:8" ht="15">
      <c r="B40" s="17"/>
      <c r="C40" s="18"/>
      <c r="D40" s="24"/>
      <c r="E40" s="5"/>
      <c r="F40" s="24"/>
      <c r="G40" s="25"/>
      <c r="H40" s="26"/>
    </row>
    <row r="41" spans="2:8" ht="15.75" hidden="1" outlineLevel="1" thickBot="1">
      <c r="B41" s="17"/>
      <c r="C41" s="18"/>
      <c r="D41" s="278" t="s">
        <v>27</v>
      </c>
      <c r="E41" s="279"/>
      <c r="F41" s="19" t="s">
        <v>10</v>
      </c>
      <c r="G41" s="25"/>
      <c r="H41" s="26"/>
    </row>
    <row r="42" spans="2:8" ht="15" hidden="1" outlineLevel="1">
      <c r="B42" s="17"/>
      <c r="C42" s="18"/>
      <c r="D42" s="16"/>
      <c r="E42" s="5"/>
      <c r="F42" s="24"/>
      <c r="G42" s="25"/>
      <c r="H42" s="26"/>
    </row>
    <row r="43" spans="2:8" ht="15.75" hidden="1" outlineLevel="1" collapsed="1" thickBot="1">
      <c r="B43" s="17"/>
      <c r="C43" s="18"/>
      <c r="D43" s="278" t="s">
        <v>28</v>
      </c>
      <c r="E43" s="279"/>
      <c r="F43" s="19" t="s">
        <v>10</v>
      </c>
      <c r="G43" s="25"/>
      <c r="H43" s="26"/>
    </row>
    <row r="44" spans="2:8" ht="15" hidden="1" outlineLevel="1">
      <c r="B44" s="17"/>
      <c r="C44" s="18"/>
      <c r="D44" s="24"/>
      <c r="E44" s="5"/>
      <c r="F44" s="24"/>
      <c r="G44" s="25"/>
      <c r="H44" s="26"/>
    </row>
    <row r="45" spans="2:8" ht="15" collapsed="1">
      <c r="B45" s="17"/>
      <c r="C45" s="18"/>
      <c r="D45" s="270" t="s">
        <v>29</v>
      </c>
      <c r="E45" s="270"/>
      <c r="F45" s="271"/>
      <c r="G45" s="25"/>
      <c r="H45" s="26"/>
    </row>
    <row r="46" spans="2:8" ht="15">
      <c r="B46" s="17"/>
      <c r="C46" s="18"/>
      <c r="D46" s="272" t="s">
        <v>30</v>
      </c>
      <c r="E46" s="273"/>
      <c r="F46" s="30"/>
      <c r="G46" s="25"/>
      <c r="H46" s="26"/>
    </row>
    <row r="47" spans="2:8" ht="15.75" thickBot="1">
      <c r="B47" s="17"/>
      <c r="C47" s="18"/>
      <c r="D47" s="268" t="s">
        <v>31</v>
      </c>
      <c r="E47" s="269"/>
      <c r="F47" s="31"/>
      <c r="G47" s="25"/>
      <c r="H47" s="26"/>
    </row>
    <row r="48" spans="2:8" ht="15">
      <c r="B48" s="17"/>
      <c r="C48" s="18"/>
      <c r="D48" s="24"/>
      <c r="E48" s="24"/>
      <c r="F48" s="24"/>
      <c r="G48" s="25"/>
      <c r="H48" s="26"/>
    </row>
    <row r="49" spans="2:8" ht="59.25" customHeight="1">
      <c r="B49" s="17"/>
      <c r="C49" s="18"/>
      <c r="D49" s="32" t="s">
        <v>32</v>
      </c>
      <c r="E49" s="276" t="s">
        <v>33</v>
      </c>
      <c r="F49" s="277"/>
      <c r="G49" s="14"/>
      <c r="H49" s="15"/>
    </row>
    <row r="50" spans="2:8" ht="15">
      <c r="B50" s="17"/>
      <c r="C50" s="18"/>
      <c r="D50" s="33" t="s">
        <v>34</v>
      </c>
      <c r="E50" s="34" t="s">
        <v>35</v>
      </c>
      <c r="F50" s="35" t="s">
        <v>36</v>
      </c>
      <c r="G50" s="14"/>
      <c r="H50" s="15"/>
    </row>
    <row r="51" spans="2:8" ht="15">
      <c r="B51" s="17"/>
      <c r="C51" s="18"/>
      <c r="D51" s="49" t="s">
        <v>379</v>
      </c>
      <c r="E51" s="36"/>
      <c r="F51" s="130">
        <v>286301017</v>
      </c>
      <c r="G51" s="14"/>
      <c r="H51" s="15"/>
    </row>
    <row r="52" spans="2:8" ht="15.75" thickBot="1">
      <c r="B52" s="17"/>
      <c r="C52" s="18"/>
      <c r="D52" s="37"/>
      <c r="E52" s="38"/>
      <c r="F52" s="39"/>
      <c r="G52" s="25"/>
      <c r="H52" s="26"/>
    </row>
    <row r="53" spans="2:8" ht="15">
      <c r="B53" s="17"/>
      <c r="C53" s="18"/>
      <c r="D53" s="24"/>
      <c r="E53" s="24"/>
      <c r="F53" s="5"/>
      <c r="G53" s="14"/>
      <c r="H53" s="15"/>
    </row>
    <row r="54" spans="2:8" ht="15">
      <c r="B54" s="40"/>
      <c r="C54" s="14"/>
      <c r="D54" s="270" t="s">
        <v>37</v>
      </c>
      <c r="E54" s="270"/>
      <c r="F54" s="271"/>
      <c r="G54" s="14"/>
      <c r="H54" s="15"/>
    </row>
    <row r="55" spans="2:8" ht="25.5">
      <c r="B55" s="40"/>
      <c r="C55" s="14"/>
      <c r="D55" s="272" t="s">
        <v>38</v>
      </c>
      <c r="E55" s="273"/>
      <c r="F55" s="41" t="s">
        <v>380</v>
      </c>
      <c r="G55" s="14"/>
      <c r="H55" s="15"/>
    </row>
    <row r="56" spans="2:8" ht="24" customHeight="1" thickBot="1">
      <c r="B56" s="40"/>
      <c r="C56" s="14"/>
      <c r="D56" s="268" t="s">
        <v>39</v>
      </c>
      <c r="E56" s="269"/>
      <c r="F56" s="42" t="s">
        <v>380</v>
      </c>
      <c r="G56" s="14"/>
      <c r="H56" s="15"/>
    </row>
    <row r="57" spans="2:8" ht="15">
      <c r="B57" s="40"/>
      <c r="C57" s="14"/>
      <c r="D57" s="43"/>
      <c r="E57" s="44"/>
      <c r="F57" s="5"/>
      <c r="G57" s="14"/>
      <c r="H57" s="15"/>
    </row>
    <row r="58" spans="2:8" ht="15">
      <c r="B58" s="40"/>
      <c r="C58" s="14"/>
      <c r="D58" s="270" t="s">
        <v>40</v>
      </c>
      <c r="E58" s="270"/>
      <c r="F58" s="271"/>
      <c r="G58" s="14"/>
      <c r="H58" s="15"/>
    </row>
    <row r="59" spans="2:8" ht="15">
      <c r="B59" s="40"/>
      <c r="C59" s="14"/>
      <c r="D59" s="272" t="s">
        <v>41</v>
      </c>
      <c r="E59" s="273"/>
      <c r="F59" s="41" t="s">
        <v>381</v>
      </c>
      <c r="G59" s="14"/>
      <c r="H59" s="15"/>
    </row>
    <row r="60" spans="2:8" ht="15.75" thickBot="1">
      <c r="B60" s="40"/>
      <c r="C60" s="14"/>
      <c r="D60" s="268" t="s">
        <v>42</v>
      </c>
      <c r="E60" s="269"/>
      <c r="F60" s="42" t="s">
        <v>382</v>
      </c>
      <c r="G60" s="14"/>
      <c r="H60" s="15"/>
    </row>
    <row r="61" spans="2:8" ht="15">
      <c r="B61" s="40"/>
      <c r="C61" s="14"/>
      <c r="D61" s="43"/>
      <c r="E61" s="44"/>
      <c r="F61" s="5"/>
      <c r="G61" s="14"/>
      <c r="H61" s="15"/>
    </row>
    <row r="62" spans="2:8" ht="15">
      <c r="B62" s="40"/>
      <c r="C62" s="14"/>
      <c r="D62" s="270" t="s">
        <v>43</v>
      </c>
      <c r="E62" s="270"/>
      <c r="F62" s="271"/>
      <c r="G62" s="14"/>
      <c r="H62" s="15"/>
    </row>
    <row r="63" spans="2:8" ht="15">
      <c r="B63" s="40"/>
      <c r="C63" s="14"/>
      <c r="D63" s="272" t="s">
        <v>41</v>
      </c>
      <c r="E63" s="273"/>
      <c r="F63" s="41" t="s">
        <v>383</v>
      </c>
      <c r="G63" s="14"/>
      <c r="H63" s="15"/>
    </row>
    <row r="64" spans="2:8" ht="15.75" thickBot="1">
      <c r="B64" s="40"/>
      <c r="C64" s="14"/>
      <c r="D64" s="268" t="s">
        <v>42</v>
      </c>
      <c r="E64" s="269"/>
      <c r="F64" s="42" t="s">
        <v>384</v>
      </c>
      <c r="G64" s="14"/>
      <c r="H64" s="15"/>
    </row>
    <row r="65" spans="2:8" ht="15">
      <c r="B65" s="40"/>
      <c r="C65" s="14"/>
      <c r="D65" s="43"/>
      <c r="E65" s="44"/>
      <c r="F65" s="5"/>
      <c r="G65" s="14"/>
      <c r="H65" s="15"/>
    </row>
    <row r="66" spans="2:8" ht="15">
      <c r="B66" s="40"/>
      <c r="C66" s="14"/>
      <c r="D66" s="270" t="s">
        <v>44</v>
      </c>
      <c r="E66" s="270"/>
      <c r="F66" s="271"/>
      <c r="G66" s="14"/>
      <c r="H66" s="15"/>
    </row>
    <row r="67" spans="2:8" ht="15">
      <c r="B67" s="40"/>
      <c r="C67" s="14"/>
      <c r="D67" s="274" t="s">
        <v>41</v>
      </c>
      <c r="E67" s="275"/>
      <c r="F67" s="41" t="s">
        <v>385</v>
      </c>
      <c r="G67" s="14"/>
      <c r="H67" s="15"/>
    </row>
    <row r="68" spans="2:8" ht="15">
      <c r="B68" s="40"/>
      <c r="C68" s="14"/>
      <c r="D68" s="272" t="s">
        <v>45</v>
      </c>
      <c r="E68" s="273"/>
      <c r="F68" s="41" t="s">
        <v>386</v>
      </c>
      <c r="G68" s="14"/>
      <c r="H68" s="15"/>
    </row>
    <row r="69" spans="2:8" ht="15">
      <c r="B69" s="40"/>
      <c r="C69" s="14"/>
      <c r="D69" s="272" t="s">
        <v>42</v>
      </c>
      <c r="E69" s="273"/>
      <c r="F69" s="41" t="s">
        <v>387</v>
      </c>
      <c r="G69" s="14"/>
      <c r="H69" s="15"/>
    </row>
    <row r="70" spans="2:8" ht="15.75" thickBot="1">
      <c r="B70" s="40"/>
      <c r="C70" s="14"/>
      <c r="D70" s="268" t="s">
        <v>46</v>
      </c>
      <c r="E70" s="269"/>
      <c r="F70" s="42"/>
      <c r="G70" s="14"/>
      <c r="H70" s="15"/>
    </row>
    <row r="71" spans="2:8" ht="15.75" thickBot="1">
      <c r="B71" s="45"/>
      <c r="C71" s="46"/>
      <c r="D71" s="46"/>
      <c r="E71" s="47"/>
      <c r="F71" s="47"/>
      <c r="G71" s="46"/>
      <c r="H71" s="48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D10:E10"/>
    <mergeCell ref="B2:H2"/>
    <mergeCell ref="D5:E5"/>
    <mergeCell ref="D7:E7"/>
    <mergeCell ref="D9:F9"/>
    <mergeCell ref="D26:E26"/>
    <mergeCell ref="D27:E27"/>
    <mergeCell ref="D11:E11"/>
    <mergeCell ref="D13:E13"/>
    <mergeCell ref="D15:E15"/>
    <mergeCell ref="D17:E17"/>
    <mergeCell ref="D19:E19"/>
    <mergeCell ref="D20:E20"/>
    <mergeCell ref="D22:E22"/>
    <mergeCell ref="D24:F24"/>
    <mergeCell ref="D25:E25"/>
    <mergeCell ref="D45:F45"/>
    <mergeCell ref="D46:E46"/>
    <mergeCell ref="D28:E28"/>
    <mergeCell ref="D30:E30"/>
    <mergeCell ref="D33:F33"/>
    <mergeCell ref="D34:E34"/>
    <mergeCell ref="D35:E35"/>
    <mergeCell ref="D36:E36"/>
    <mergeCell ref="D37:E37"/>
    <mergeCell ref="D39:E39"/>
    <mergeCell ref="D41:E41"/>
    <mergeCell ref="D43:E43"/>
    <mergeCell ref="D47:E47"/>
    <mergeCell ref="E49:F49"/>
    <mergeCell ref="D54:F54"/>
    <mergeCell ref="D55:E55"/>
    <mergeCell ref="D69:E69"/>
    <mergeCell ref="D68:E68"/>
    <mergeCell ref="D70:E70"/>
    <mergeCell ref="D56:E56"/>
    <mergeCell ref="D58:F58"/>
    <mergeCell ref="D59:E59"/>
    <mergeCell ref="D60:E60"/>
    <mergeCell ref="D62:F62"/>
    <mergeCell ref="D63:E63"/>
    <mergeCell ref="D64:E64"/>
    <mergeCell ref="D66:F66"/>
    <mergeCell ref="D67:E67"/>
  </mergeCells>
  <dataValidations count="8">
    <dataValidation type="list" allowBlank="1" showInputMessage="1" showErrorMessage="1" prompt="Выберите значение из списка" errorTitle="Внимание" error="Выберите значение из списка" sqref="F36">
      <formula1>"тариф с НДС организаций-плательщиков НДС, тариф организаций не являющихся плательщиками НДС, тариф не утверждался"</formula1>
    </dataValidation>
    <dataValidation type="list" allowBlank="1" showInputMessage="1" showErrorMessage="1" prompt="Выберите значение из списка" errorTitle="Внимание" error="Выберите значение из списка" sqref="F34:F35 F37">
      <formula1>"тариф указан с НДС для плательщиков НДС, тариф указан без НДС для плательщиков НДС,тариф для организаций не являющихся плательщиками НДС, тариф не утверждался"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F10:F11"/>
    <dataValidation type="textLength" allowBlank="1" showInputMessage="1" showErrorMessage="1" prompt="10-12 символов" sqref="F19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F20"/>
    <dataValidation type="list" allowBlank="1" showInputMessage="1" showErrorMessage="1" prompt="Выберите значение из списка, указав очередной условный порядковый номер системы коммунальной инфраструктуры" error="Выберите значение из списка, указав очередной условный порядковый номер системы коммунальной инфраструктуры" sqref="F46">
      <formula1>"1,2,3,4,5,6,7,8,9,10,11,12,13,14,15,16,17,18,19,20"</formula1>
    </dataValidation>
    <dataValidation allowBlank="1" showInputMessage="1" showErrorMessage="1" prompt="Укажите муниципальное образование, на территории которого  размещена система коммунальной инфраструктуры, и (или) другие особенности системы коммунальной инфраструктуры" sqref="F47"/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E51">
      <formula1>0</formula1>
    </dataValidation>
  </dataValidations>
  <printOptions horizontalCentered="1" verticalCentered="1"/>
  <pageMargins left="0.2362204724409449" right="0.2362204724409449" top="0.14" bottom="0.14" header="0.14" footer="0.14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18"/>
  <sheetViews>
    <sheetView showGridLines="0" zoomScalePageLayoutView="0" workbookViewId="0" topLeftCell="O1">
      <selection activeCell="X10" sqref="X10"/>
    </sheetView>
  </sheetViews>
  <sheetFormatPr defaultColWidth="9.140625" defaultRowHeight="15" outlineLevelCol="1"/>
  <cols>
    <col min="1" max="1" width="0.13671875" style="0" customWidth="1"/>
    <col min="2" max="2" width="3.57421875" style="0" hidden="1" customWidth="1"/>
    <col min="3" max="3" width="3.28125" style="0" hidden="1" customWidth="1"/>
    <col min="4" max="4" width="5.57421875" style="0" customWidth="1"/>
    <col min="5" max="5" width="27.00390625" style="0" customWidth="1"/>
    <col min="6" max="6" width="20.7109375" style="0" customWidth="1"/>
    <col min="7" max="7" width="12.421875" style="0" hidden="1" customWidth="1" outlineLevel="1"/>
    <col min="8" max="8" width="12.140625" style="0" hidden="1" customWidth="1" outlineLevel="1"/>
    <col min="9" max="9" width="0" style="0" hidden="1" customWidth="1" outlineLevel="1" collapsed="1"/>
    <col min="10" max="10" width="12.7109375" style="0" hidden="1" customWidth="1" outlineLevel="1"/>
    <col min="11" max="11" width="11.28125" style="0" hidden="1" customWidth="1" outlineLevel="1"/>
    <col min="12" max="12" width="16.421875" style="0" customWidth="1" collapsed="1"/>
    <col min="13" max="14" width="0" style="0" hidden="1" customWidth="1" outlineLevel="1"/>
    <col min="15" max="15" width="14.7109375" style="0" customWidth="1" collapsed="1"/>
    <col min="16" max="17" width="0" style="0" hidden="1" customWidth="1" outlineLevel="1"/>
    <col min="18" max="18" width="14.28125" style="0" customWidth="1" collapsed="1"/>
    <col min="19" max="19" width="32.140625" style="0" customWidth="1"/>
    <col min="20" max="20" width="12.28125" style="0" customWidth="1"/>
    <col min="21" max="21" width="12.57421875" style="0" customWidth="1"/>
    <col min="22" max="22" width="20.28125" style="0" customWidth="1"/>
    <col min="23" max="23" width="20.00390625" style="0" customWidth="1"/>
    <col min="24" max="24" width="16.421875" style="0" customWidth="1"/>
    <col min="25" max="25" width="5.421875" style="0" hidden="1" customWidth="1"/>
  </cols>
  <sheetData>
    <row r="2" spans="2:25" ht="15">
      <c r="B2" s="309" t="s">
        <v>48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1"/>
    </row>
    <row r="3" spans="2:25" ht="15.75" thickBot="1">
      <c r="B3" s="312" t="str">
        <f>'Титульный лист'!F15</f>
        <v>ЗАО Санаторно-оздоровительный центр "Карачарово"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4"/>
    </row>
    <row r="4" spans="2:25" ht="15">
      <c r="B4" s="50"/>
      <c r="C4" s="51"/>
      <c r="D4" s="52"/>
      <c r="E4" s="52"/>
      <c r="F4" s="52"/>
      <c r="G4" s="52"/>
      <c r="H4" s="52"/>
      <c r="I4" s="52"/>
      <c r="J4" s="52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2:25" ht="15">
      <c r="B5" s="53"/>
      <c r="C5" s="54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6"/>
    </row>
    <row r="6" spans="2:25" ht="24.75" customHeight="1">
      <c r="B6" s="57"/>
      <c r="C6" s="58"/>
      <c r="D6" s="315" t="s">
        <v>49</v>
      </c>
      <c r="E6" s="300" t="s">
        <v>50</v>
      </c>
      <c r="F6" s="317" t="str">
        <f>"Организации-перепродавцы"&amp;IF('[1]Титульный'!F28="тариф указан с НДС для плательщиков НДС",", с учётом НДС",IF('[1]Титульный'!F28="тариф указан без НДС для плательщиков НДС",", без учёта НДС",""))</f>
        <v>Организации-перепродавцы</v>
      </c>
      <c r="G6" s="318"/>
      <c r="H6" s="319"/>
      <c r="I6" s="317" t="str">
        <f>"Бюджетные потребители"&amp;IF('[1]Титульный'!F29="тариф указан с НДС для плательщиков НДС",", с учётом НДС",IF('[1]Титульный'!F29="тариф указан без НДС для плательщиков НДС",", без учёта НДС",""))</f>
        <v>Бюджетные потребители</v>
      </c>
      <c r="J6" s="318"/>
      <c r="K6" s="319"/>
      <c r="L6" s="317" t="str">
        <f>"Население"&amp;IF('[1]Титульный'!F30="тариф с НДС теплоснабжающих организаций-плательщиков НДС",", с учётом НДС","")</f>
        <v>Население</v>
      </c>
      <c r="M6" s="318"/>
      <c r="N6" s="319"/>
      <c r="O6" s="317" t="str">
        <f>"Прочие"&amp;IF('[1]Титульный'!F31="тариф указан с НДС для плательщиков НДС",", с учётом НДС",IF('[1]Титульный'!F31="тариф указан без НДС для плательщиков НДС",", без учёта НДС",""))</f>
        <v>Прочие</v>
      </c>
      <c r="P6" s="318"/>
      <c r="Q6" s="319"/>
      <c r="R6" s="300" t="s">
        <v>51</v>
      </c>
      <c r="S6" s="300" t="s">
        <v>52</v>
      </c>
      <c r="T6" s="300" t="s">
        <v>85</v>
      </c>
      <c r="U6" s="300"/>
      <c r="V6" s="300" t="s">
        <v>53</v>
      </c>
      <c r="W6" s="302" t="s">
        <v>54</v>
      </c>
      <c r="X6" s="305" t="s">
        <v>55</v>
      </c>
      <c r="Y6" s="59"/>
    </row>
    <row r="7" spans="2:25" ht="27" customHeight="1">
      <c r="B7" s="57"/>
      <c r="C7" s="58"/>
      <c r="D7" s="315"/>
      <c r="E7" s="300"/>
      <c r="F7" s="307" t="s">
        <v>56</v>
      </c>
      <c r="G7" s="307" t="s">
        <v>57</v>
      </c>
      <c r="H7" s="307"/>
      <c r="I7" s="307" t="s">
        <v>56</v>
      </c>
      <c r="J7" s="307" t="s">
        <v>57</v>
      </c>
      <c r="K7" s="307"/>
      <c r="L7" s="307" t="s">
        <v>56</v>
      </c>
      <c r="M7" s="307" t="s">
        <v>57</v>
      </c>
      <c r="N7" s="307"/>
      <c r="O7" s="307" t="s">
        <v>56</v>
      </c>
      <c r="P7" s="307" t="s">
        <v>57</v>
      </c>
      <c r="Q7" s="307"/>
      <c r="R7" s="300"/>
      <c r="S7" s="300"/>
      <c r="T7" s="300"/>
      <c r="U7" s="300"/>
      <c r="V7" s="300"/>
      <c r="W7" s="303"/>
      <c r="X7" s="305"/>
      <c r="Y7" s="59"/>
    </row>
    <row r="8" spans="2:25" ht="147" thickBot="1">
      <c r="B8" s="57"/>
      <c r="C8" s="58"/>
      <c r="D8" s="316"/>
      <c r="E8" s="301"/>
      <c r="F8" s="308"/>
      <c r="G8" s="61" t="s">
        <v>58</v>
      </c>
      <c r="H8" s="61" t="s">
        <v>59</v>
      </c>
      <c r="I8" s="308"/>
      <c r="J8" s="61" t="s">
        <v>58</v>
      </c>
      <c r="K8" s="61" t="s">
        <v>59</v>
      </c>
      <c r="L8" s="308"/>
      <c r="M8" s="61" t="s">
        <v>58</v>
      </c>
      <c r="N8" s="61" t="s">
        <v>59</v>
      </c>
      <c r="O8" s="308"/>
      <c r="P8" s="61" t="s">
        <v>58</v>
      </c>
      <c r="Q8" s="61" t="s">
        <v>59</v>
      </c>
      <c r="R8" s="301"/>
      <c r="S8" s="301"/>
      <c r="T8" s="60" t="s">
        <v>60</v>
      </c>
      <c r="U8" s="60" t="s">
        <v>61</v>
      </c>
      <c r="V8" s="301"/>
      <c r="W8" s="304"/>
      <c r="X8" s="306"/>
      <c r="Y8" s="59"/>
    </row>
    <row r="9" spans="2:25" ht="15">
      <c r="B9" s="57"/>
      <c r="C9" s="58"/>
      <c r="D9" s="62">
        <v>1</v>
      </c>
      <c r="E9" s="62" t="s">
        <v>62</v>
      </c>
      <c r="F9" s="63">
        <v>3</v>
      </c>
      <c r="G9" s="62" t="s">
        <v>63</v>
      </c>
      <c r="H9" s="62" t="s">
        <v>64</v>
      </c>
      <c r="I9" s="62" t="s">
        <v>65</v>
      </c>
      <c r="J9" s="62" t="s">
        <v>66</v>
      </c>
      <c r="K9" s="62" t="s">
        <v>67</v>
      </c>
      <c r="L9" s="62" t="s">
        <v>68</v>
      </c>
      <c r="M9" s="62" t="s">
        <v>69</v>
      </c>
      <c r="N9" s="62" t="s">
        <v>70</v>
      </c>
      <c r="O9" s="62" t="s">
        <v>71</v>
      </c>
      <c r="P9" s="62" t="s">
        <v>72</v>
      </c>
      <c r="Q9" s="62" t="s">
        <v>73</v>
      </c>
      <c r="R9" s="62" t="s">
        <v>74</v>
      </c>
      <c r="S9" s="62" t="s">
        <v>75</v>
      </c>
      <c r="T9" s="62" t="s">
        <v>76</v>
      </c>
      <c r="U9" s="62" t="s">
        <v>77</v>
      </c>
      <c r="V9" s="62" t="s">
        <v>78</v>
      </c>
      <c r="W9" s="62" t="s">
        <v>79</v>
      </c>
      <c r="X9" s="62" t="s">
        <v>80</v>
      </c>
      <c r="Y9" s="59"/>
    </row>
    <row r="10" spans="2:25" ht="15">
      <c r="B10" s="64"/>
      <c r="C10" s="65"/>
      <c r="D10" s="66" t="s">
        <v>81</v>
      </c>
      <c r="E10" s="136" t="s">
        <v>84</v>
      </c>
      <c r="F10" s="132"/>
      <c r="G10" s="132"/>
      <c r="H10" s="132"/>
      <c r="I10" s="132"/>
      <c r="J10" s="132"/>
      <c r="K10" s="132"/>
      <c r="L10" s="132">
        <v>10.8</v>
      </c>
      <c r="M10" s="132"/>
      <c r="N10" s="132"/>
      <c r="O10" s="132">
        <v>9.15</v>
      </c>
      <c r="P10" s="132"/>
      <c r="Q10" s="132"/>
      <c r="R10" s="133">
        <v>41275</v>
      </c>
      <c r="S10" s="133" t="s">
        <v>388</v>
      </c>
      <c r="T10" s="133">
        <v>41243</v>
      </c>
      <c r="U10" s="134" t="s">
        <v>391</v>
      </c>
      <c r="V10" s="134" t="s">
        <v>392</v>
      </c>
      <c r="W10" s="134" t="s">
        <v>393</v>
      </c>
      <c r="X10" s="135"/>
      <c r="Y10" s="59"/>
    </row>
    <row r="11" spans="2:25" ht="15">
      <c r="B11" s="64"/>
      <c r="C11" s="65"/>
      <c r="D11" s="66"/>
      <c r="E11" s="136"/>
      <c r="F11" s="132"/>
      <c r="G11" s="132"/>
      <c r="H11" s="132"/>
      <c r="I11" s="132"/>
      <c r="J11" s="132"/>
      <c r="K11" s="132"/>
      <c r="L11" s="132">
        <v>12.2</v>
      </c>
      <c r="M11" s="132"/>
      <c r="N11" s="132"/>
      <c r="O11" s="132">
        <v>10.34</v>
      </c>
      <c r="P11" s="132"/>
      <c r="Q11" s="132"/>
      <c r="R11" s="133">
        <v>41456</v>
      </c>
      <c r="S11" s="133" t="s">
        <v>389</v>
      </c>
      <c r="T11" s="133">
        <v>41243</v>
      </c>
      <c r="U11" s="134" t="s">
        <v>391</v>
      </c>
      <c r="V11" s="134" t="s">
        <v>392</v>
      </c>
      <c r="W11" s="134" t="s">
        <v>393</v>
      </c>
      <c r="X11" s="135"/>
      <c r="Y11" s="59"/>
    </row>
    <row r="12" spans="2:25" ht="15">
      <c r="B12" s="64"/>
      <c r="C12" s="65"/>
      <c r="D12" s="66" t="s">
        <v>62</v>
      </c>
      <c r="E12" s="131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3"/>
      <c r="S12" s="133"/>
      <c r="T12" s="133"/>
      <c r="U12" s="134"/>
      <c r="V12" s="134"/>
      <c r="W12" s="134"/>
      <c r="X12" s="135"/>
      <c r="Y12" s="59"/>
    </row>
    <row r="13" spans="2:25" ht="15">
      <c r="B13" s="64"/>
      <c r="C13" s="65"/>
      <c r="D13" s="66"/>
      <c r="E13" s="131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3"/>
      <c r="S13" s="133"/>
      <c r="T13" s="133"/>
      <c r="U13" s="134"/>
      <c r="V13" s="134"/>
      <c r="W13" s="134"/>
      <c r="X13" s="135"/>
      <c r="Y13" s="59"/>
    </row>
    <row r="14" spans="2:25" ht="15">
      <c r="B14" s="67"/>
      <c r="C14" s="68"/>
      <c r="D14" s="69"/>
      <c r="E14" s="70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2"/>
      <c r="Y14" s="73"/>
    </row>
    <row r="15" spans="2:25" ht="15.75" thickBot="1">
      <c r="B15" s="67"/>
      <c r="C15" s="68"/>
      <c r="D15" s="74"/>
      <c r="E15" s="75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7"/>
      <c r="Y15" s="73"/>
    </row>
    <row r="16" spans="2:25" ht="15">
      <c r="B16" s="67"/>
      <c r="C16" s="68"/>
      <c r="D16" s="78"/>
      <c r="E16" s="79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3"/>
    </row>
    <row r="17" spans="2:25" ht="15">
      <c r="B17" s="80"/>
      <c r="C17" s="81"/>
      <c r="D17" s="82" t="s">
        <v>82</v>
      </c>
      <c r="E17" s="83" t="s">
        <v>83</v>
      </c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5"/>
    </row>
    <row r="18" spans="2:25" ht="15.75" thickBot="1">
      <c r="B18" s="86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8"/>
    </row>
  </sheetData>
  <sheetProtection password="CC60" sheet="1" formatCells="0" formatColumns="0" formatRows="0" insertColumns="0" insertHyperlinks="0" deleteColumns="0" deleteRows="0" sort="0" autoFilter="0" pivotTables="0"/>
  <mergeCells count="22">
    <mergeCell ref="B2:Y2"/>
    <mergeCell ref="B3:Y3"/>
    <mergeCell ref="D6:D8"/>
    <mergeCell ref="E6:E8"/>
    <mergeCell ref="F6:H6"/>
    <mergeCell ref="I6:K6"/>
    <mergeCell ref="L6:N6"/>
    <mergeCell ref="O6:Q6"/>
    <mergeCell ref="R6:R8"/>
    <mergeCell ref="S6:S8"/>
    <mergeCell ref="L7:L8"/>
    <mergeCell ref="M7:N7"/>
    <mergeCell ref="O7:O8"/>
    <mergeCell ref="P7:Q7"/>
    <mergeCell ref="F7:F8"/>
    <mergeCell ref="G7:H7"/>
    <mergeCell ref="I7:I8"/>
    <mergeCell ref="J7:K7"/>
    <mergeCell ref="T6:U7"/>
    <mergeCell ref="V6:V8"/>
    <mergeCell ref="W6:W8"/>
    <mergeCell ref="X6:X8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E10:E13 U10:X13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R10:T13"/>
    <dataValidation type="decimal" allowBlank="1" showErrorMessage="1" errorTitle="Ошибка" error="Допускается ввод только неотрицательных чисел!" sqref="R14:T14 F10:Q13">
      <formula1>0</formula1>
      <formula2>9.99999999999999E+23</formula2>
    </dataValidation>
  </dataValidations>
  <printOptions horizontalCentered="1" verticalCentered="1"/>
  <pageMargins left="0.14" right="0.14" top="0.32" bottom="0.7480314960629921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0"/>
  <sheetViews>
    <sheetView showGridLines="0" zoomScalePageLayoutView="0" workbookViewId="0" topLeftCell="E1">
      <selection activeCell="B2" sqref="B2:O3"/>
    </sheetView>
  </sheetViews>
  <sheetFormatPr defaultColWidth="9.140625" defaultRowHeight="15"/>
  <cols>
    <col min="1" max="1" width="3.8515625" style="0" customWidth="1"/>
    <col min="2" max="2" width="2.421875" style="0" customWidth="1"/>
    <col min="3" max="3" width="1.8515625" style="0" customWidth="1"/>
    <col min="4" max="4" width="6.28125" style="0" customWidth="1"/>
    <col min="5" max="5" width="45.140625" style="0" customWidth="1"/>
    <col min="6" max="6" width="17.8515625" style="0" customWidth="1"/>
    <col min="7" max="7" width="14.8515625" style="0" customWidth="1"/>
    <col min="8" max="9" width="11.8515625" style="0" customWidth="1"/>
    <col min="10" max="10" width="13.00390625" style="0" customWidth="1"/>
    <col min="11" max="11" width="14.8515625" style="0" customWidth="1"/>
    <col min="12" max="12" width="16.00390625" style="0" customWidth="1"/>
    <col min="13" max="13" width="22.57421875" style="0" customWidth="1"/>
    <col min="14" max="14" width="21.57421875" style="0" customWidth="1"/>
    <col min="15" max="15" width="4.8515625" style="0" customWidth="1"/>
  </cols>
  <sheetData>
    <row r="2" spans="2:15" ht="15">
      <c r="B2" s="324" t="s">
        <v>86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6"/>
    </row>
    <row r="3" spans="2:15" ht="15.75" thickBot="1">
      <c r="B3" s="312" t="str">
        <f>'Титульный лист'!F15</f>
        <v>ЗАО Санаторно-оздоровительный центр "Карачарово"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4"/>
    </row>
    <row r="4" spans="2:15" ht="15">
      <c r="B4" s="50"/>
      <c r="C4" s="89"/>
      <c r="D4" s="90"/>
      <c r="E4" s="90"/>
      <c r="F4" s="90"/>
      <c r="G4" s="90"/>
      <c r="H4" s="90"/>
      <c r="I4" s="90"/>
      <c r="J4" s="90"/>
      <c r="K4" s="90"/>
      <c r="L4" s="90"/>
      <c r="M4" s="50"/>
      <c r="N4" s="50"/>
      <c r="O4" s="50"/>
    </row>
    <row r="5" spans="2:15" ht="15">
      <c r="B5" s="91"/>
      <c r="C5" s="92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4"/>
    </row>
    <row r="6" spans="2:15" ht="119.25" customHeight="1" thickBot="1">
      <c r="B6" s="95"/>
      <c r="C6" s="96"/>
      <c r="D6" s="97" t="s">
        <v>49</v>
      </c>
      <c r="E6" s="327" t="s">
        <v>50</v>
      </c>
      <c r="F6" s="328"/>
      <c r="G6" s="98" t="s">
        <v>87</v>
      </c>
      <c r="H6" s="98" t="s">
        <v>88</v>
      </c>
      <c r="I6" s="98" t="s">
        <v>51</v>
      </c>
      <c r="J6" s="98" t="s">
        <v>52</v>
      </c>
      <c r="K6" s="98" t="s">
        <v>89</v>
      </c>
      <c r="L6" s="98" t="s">
        <v>90</v>
      </c>
      <c r="M6" s="98" t="s">
        <v>53</v>
      </c>
      <c r="N6" s="99" t="s">
        <v>54</v>
      </c>
      <c r="O6" s="100"/>
    </row>
    <row r="7" spans="2:15" ht="15">
      <c r="B7" s="101"/>
      <c r="C7" s="102"/>
      <c r="D7" s="103">
        <v>1</v>
      </c>
      <c r="E7" s="329">
        <v>2</v>
      </c>
      <c r="F7" s="329"/>
      <c r="G7" s="104">
        <v>3</v>
      </c>
      <c r="H7" s="104">
        <v>4</v>
      </c>
      <c r="I7" s="104">
        <v>5</v>
      </c>
      <c r="J7" s="104">
        <v>6</v>
      </c>
      <c r="K7" s="103" t="s">
        <v>91</v>
      </c>
      <c r="L7" s="103" t="s">
        <v>92</v>
      </c>
      <c r="M7" s="104">
        <v>8</v>
      </c>
      <c r="N7" s="105">
        <v>9</v>
      </c>
      <c r="O7" s="100"/>
    </row>
    <row r="8" spans="2:15" ht="27" customHeight="1">
      <c r="B8" s="101"/>
      <c r="C8" s="102"/>
      <c r="D8" s="320" t="s">
        <v>81</v>
      </c>
      <c r="E8" s="322" t="s">
        <v>93</v>
      </c>
      <c r="F8" s="106" t="s">
        <v>94</v>
      </c>
      <c r="G8" s="107" t="s">
        <v>95</v>
      </c>
      <c r="H8" s="132"/>
      <c r="I8" s="133"/>
      <c r="J8" s="133"/>
      <c r="K8" s="133"/>
      <c r="L8" s="134"/>
      <c r="M8" s="134"/>
      <c r="N8" s="189"/>
      <c r="O8" s="100"/>
    </row>
    <row r="9" spans="2:15" ht="27" customHeight="1">
      <c r="B9" s="101"/>
      <c r="C9" s="102"/>
      <c r="D9" s="330"/>
      <c r="E9" s="331"/>
      <c r="F9" s="106" t="s">
        <v>96</v>
      </c>
      <c r="G9" s="107" t="s">
        <v>95</v>
      </c>
      <c r="H9" s="132"/>
      <c r="I9" s="133"/>
      <c r="J9" s="133"/>
      <c r="K9" s="133"/>
      <c r="L9" s="134"/>
      <c r="M9" s="134"/>
      <c r="N9" s="189"/>
      <c r="O9" s="100"/>
    </row>
    <row r="10" spans="2:15" ht="27" customHeight="1">
      <c r="B10" s="101"/>
      <c r="C10" s="102"/>
      <c r="D10" s="321"/>
      <c r="E10" s="323"/>
      <c r="F10" s="106" t="s">
        <v>97</v>
      </c>
      <c r="G10" s="107" t="s">
        <v>95</v>
      </c>
      <c r="H10" s="132"/>
      <c r="I10" s="133"/>
      <c r="J10" s="133"/>
      <c r="K10" s="133"/>
      <c r="L10" s="134"/>
      <c r="M10" s="134"/>
      <c r="N10" s="189"/>
      <c r="O10" s="100"/>
    </row>
    <row r="11" spans="2:15" ht="27" customHeight="1">
      <c r="B11" s="101"/>
      <c r="C11" s="102"/>
      <c r="D11" s="320" t="s">
        <v>62</v>
      </c>
      <c r="E11" s="322" t="s">
        <v>98</v>
      </c>
      <c r="F11" s="106" t="s">
        <v>96</v>
      </c>
      <c r="G11" s="107" t="s">
        <v>95</v>
      </c>
      <c r="H11" s="132"/>
      <c r="I11" s="133"/>
      <c r="J11" s="133"/>
      <c r="K11" s="133"/>
      <c r="L11" s="134"/>
      <c r="M11" s="134"/>
      <c r="N11" s="189"/>
      <c r="O11" s="100"/>
    </row>
    <row r="12" spans="2:15" ht="27" customHeight="1">
      <c r="B12" s="101"/>
      <c r="C12" s="102"/>
      <c r="D12" s="321"/>
      <c r="E12" s="323"/>
      <c r="F12" s="106" t="s">
        <v>97</v>
      </c>
      <c r="G12" s="107" t="s">
        <v>95</v>
      </c>
      <c r="H12" s="132"/>
      <c r="I12" s="133"/>
      <c r="J12" s="133"/>
      <c r="K12" s="133"/>
      <c r="L12" s="134"/>
      <c r="M12" s="134"/>
      <c r="N12" s="189"/>
      <c r="O12" s="100"/>
    </row>
    <row r="13" spans="2:15" ht="27" customHeight="1">
      <c r="B13" s="101"/>
      <c r="C13" s="102"/>
      <c r="D13" s="320" t="s">
        <v>99</v>
      </c>
      <c r="E13" s="322" t="s">
        <v>100</v>
      </c>
      <c r="F13" s="106" t="s">
        <v>96</v>
      </c>
      <c r="G13" s="107" t="s">
        <v>101</v>
      </c>
      <c r="H13" s="132"/>
      <c r="I13" s="133"/>
      <c r="J13" s="133"/>
      <c r="K13" s="133"/>
      <c r="L13" s="134"/>
      <c r="M13" s="134"/>
      <c r="N13" s="189"/>
      <c r="O13" s="100"/>
    </row>
    <row r="14" spans="2:15" ht="27" customHeight="1">
      <c r="B14" s="101"/>
      <c r="C14" s="102"/>
      <c r="D14" s="321"/>
      <c r="E14" s="323"/>
      <c r="F14" s="106" t="s">
        <v>97</v>
      </c>
      <c r="G14" s="107" t="s">
        <v>101</v>
      </c>
      <c r="H14" s="132"/>
      <c r="I14" s="133"/>
      <c r="J14" s="133"/>
      <c r="K14" s="133"/>
      <c r="L14" s="134"/>
      <c r="M14" s="134"/>
      <c r="N14" s="189"/>
      <c r="O14" s="100"/>
    </row>
    <row r="15" spans="2:15" ht="27" customHeight="1">
      <c r="B15" s="101"/>
      <c r="C15" s="102"/>
      <c r="D15" s="320" t="s">
        <v>65</v>
      </c>
      <c r="E15" s="322" t="s">
        <v>102</v>
      </c>
      <c r="F15" s="106" t="s">
        <v>96</v>
      </c>
      <c r="G15" s="107" t="s">
        <v>101</v>
      </c>
      <c r="H15" s="132"/>
      <c r="I15" s="133"/>
      <c r="J15" s="133"/>
      <c r="K15" s="133"/>
      <c r="L15" s="134"/>
      <c r="M15" s="134"/>
      <c r="N15" s="189"/>
      <c r="O15" s="100"/>
    </row>
    <row r="16" spans="2:15" ht="27" customHeight="1">
      <c r="B16" s="101"/>
      <c r="C16" s="102"/>
      <c r="D16" s="321"/>
      <c r="E16" s="323"/>
      <c r="F16" s="106" t="s">
        <v>97</v>
      </c>
      <c r="G16" s="107" t="s">
        <v>101</v>
      </c>
      <c r="H16" s="132"/>
      <c r="I16" s="133"/>
      <c r="J16" s="133"/>
      <c r="K16" s="133"/>
      <c r="L16" s="134"/>
      <c r="M16" s="134"/>
      <c r="N16" s="189"/>
      <c r="O16" s="100"/>
    </row>
    <row r="17" spans="2:15" ht="15.75" thickBot="1">
      <c r="B17" s="80"/>
      <c r="C17" s="81"/>
      <c r="D17" s="108"/>
      <c r="E17" s="109"/>
      <c r="F17" s="109"/>
      <c r="G17" s="110"/>
      <c r="H17" s="111"/>
      <c r="I17" s="112"/>
      <c r="J17" s="112"/>
      <c r="K17" s="112"/>
      <c r="L17" s="113"/>
      <c r="M17" s="114"/>
      <c r="N17" s="115"/>
      <c r="O17" s="73"/>
    </row>
    <row r="18" spans="2:15" ht="15">
      <c r="B18" s="80"/>
      <c r="C18" s="81"/>
      <c r="D18" s="116"/>
      <c r="E18" s="117"/>
      <c r="F18" s="117"/>
      <c r="G18" s="118"/>
      <c r="H18" s="119"/>
      <c r="I18" s="120"/>
      <c r="J18" s="120"/>
      <c r="K18" s="120"/>
      <c r="L18" s="121"/>
      <c r="M18" s="122"/>
      <c r="N18" s="122"/>
      <c r="O18" s="73"/>
    </row>
    <row r="19" spans="2:15" ht="15">
      <c r="B19" s="80"/>
      <c r="C19" s="81"/>
      <c r="D19" s="123" t="s">
        <v>82</v>
      </c>
      <c r="E19" s="124" t="s">
        <v>83</v>
      </c>
      <c r="F19" s="124"/>
      <c r="G19" s="83"/>
      <c r="H19" s="83"/>
      <c r="I19" s="83"/>
      <c r="J19" s="83"/>
      <c r="K19" s="83"/>
      <c r="L19" s="83"/>
      <c r="M19" s="83"/>
      <c r="N19" s="83"/>
      <c r="O19" s="73"/>
    </row>
    <row r="20" spans="2:15" ht="15.75" thickBot="1">
      <c r="B20" s="86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8"/>
    </row>
  </sheetData>
  <sheetProtection password="CC60" sheet="1" formatCells="0" formatColumns="0" formatRows="0" insertColumns="0" insertRows="0" insertHyperlinks="0" deleteColumns="0" deleteRows="0" sort="0" autoFilter="0" pivotTables="0"/>
  <mergeCells count="12">
    <mergeCell ref="D8:D10"/>
    <mergeCell ref="E8:E10"/>
    <mergeCell ref="D11:D12"/>
    <mergeCell ref="E11:E12"/>
    <mergeCell ref="B2:O2"/>
    <mergeCell ref="B3:O3"/>
    <mergeCell ref="E6:F6"/>
    <mergeCell ref="E7:F7"/>
    <mergeCell ref="D13:D14"/>
    <mergeCell ref="E13:E14"/>
    <mergeCell ref="D15:D16"/>
    <mergeCell ref="E15:E16"/>
  </mergeCells>
  <dataValidations count="3">
    <dataValidation type="decimal" allowBlank="1" showErrorMessage="1" errorTitle="Ошибка" error="Допускается ввод только неотрицательных чисел!" sqref="H8:H16">
      <formula1>0</formula1>
      <formula2>9.99999999999999E+23</formula2>
    </dataValidation>
    <dataValidation allowBlank="1" showInputMessage="1" showErrorMessage="1" prompt="Выберите значение из календаря, выполнив двойной щелчок левой кнопки мыши по ячейке." sqref="I8:K16"/>
    <dataValidation type="textLength" operator="lessThanOrEqual" allowBlank="1" showInputMessage="1" showErrorMessage="1" errorTitle="Ошибка" error="Допускается ввод не более 900 символов!" sqref="L8:N16">
      <formula1>900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85"/>
  <sheetViews>
    <sheetView showGridLines="0" tabSelected="1" zoomScalePageLayoutView="0" workbookViewId="0" topLeftCell="B40">
      <selection activeCell="D55" sqref="D55"/>
    </sheetView>
  </sheetViews>
  <sheetFormatPr defaultColWidth="9.140625" defaultRowHeight="15" outlineLevelRow="1"/>
  <cols>
    <col min="1" max="1" width="3.00390625" style="0" hidden="1" customWidth="1"/>
    <col min="2" max="2" width="5.00390625" style="0" customWidth="1"/>
    <col min="4" max="4" width="72.7109375" style="0" customWidth="1"/>
    <col min="5" max="5" width="14.00390625" style="0" customWidth="1"/>
    <col min="6" max="7" width="25.140625" style="0" customWidth="1"/>
    <col min="8" max="8" width="0.13671875" style="0" customWidth="1"/>
  </cols>
  <sheetData>
    <row r="1" ht="15" hidden="1"/>
    <row r="2" spans="2:8" ht="38.25" customHeight="1">
      <c r="B2" s="332" t="s">
        <v>238</v>
      </c>
      <c r="C2" s="332"/>
      <c r="D2" s="332"/>
      <c r="E2" s="332"/>
      <c r="F2" s="332"/>
      <c r="G2" s="333"/>
      <c r="H2" s="334"/>
    </row>
    <row r="3" spans="2:8" ht="13.5" customHeight="1" thickBot="1">
      <c r="B3" s="335" t="str">
        <f>'Титульный лист'!F15</f>
        <v>ЗАО Санаторно-оздоровительный центр "Карачарово"</v>
      </c>
      <c r="C3" s="335"/>
      <c r="D3" s="335"/>
      <c r="E3" s="335"/>
      <c r="F3" s="335"/>
      <c r="G3" s="336"/>
      <c r="H3" s="337"/>
    </row>
    <row r="4" spans="2:8" ht="15" hidden="1">
      <c r="B4" s="137"/>
      <c r="C4" s="138"/>
      <c r="D4" s="138"/>
      <c r="E4" s="138"/>
      <c r="F4" s="138"/>
      <c r="G4" s="138"/>
      <c r="H4" s="138"/>
    </row>
    <row r="5" spans="2:8" ht="15" hidden="1">
      <c r="B5" s="139"/>
      <c r="C5" s="140"/>
      <c r="D5" s="140"/>
      <c r="E5" s="140"/>
      <c r="F5" s="140"/>
      <c r="G5" s="140"/>
      <c r="H5" s="141"/>
    </row>
    <row r="6" spans="2:8" ht="24" customHeight="1" thickBot="1">
      <c r="B6" s="142"/>
      <c r="C6" s="143" t="s">
        <v>49</v>
      </c>
      <c r="D6" s="143" t="s">
        <v>50</v>
      </c>
      <c r="E6" s="143" t="s">
        <v>87</v>
      </c>
      <c r="F6" s="144" t="s">
        <v>239</v>
      </c>
      <c r="G6" s="144" t="s">
        <v>240</v>
      </c>
      <c r="H6" s="145"/>
    </row>
    <row r="7" spans="2:8" ht="15">
      <c r="B7" s="142"/>
      <c r="C7" s="149">
        <v>1</v>
      </c>
      <c r="D7" s="149">
        <f>C7+1</f>
        <v>2</v>
      </c>
      <c r="E7" s="149">
        <f>D7+1</f>
        <v>3</v>
      </c>
      <c r="F7" s="149">
        <f>E7+1</f>
        <v>4</v>
      </c>
      <c r="G7" s="149">
        <f>F7+1</f>
        <v>5</v>
      </c>
      <c r="H7" s="145"/>
    </row>
    <row r="8" spans="2:8" ht="18" customHeight="1">
      <c r="B8" s="146"/>
      <c r="C8" s="150" t="s">
        <v>81</v>
      </c>
      <c r="D8" s="151" t="s">
        <v>108</v>
      </c>
      <c r="E8" s="152" t="s">
        <v>109</v>
      </c>
      <c r="F8" s="153" t="str">
        <f>'Титульный лист'!F22</f>
        <v>Холодное водоснабжение</v>
      </c>
      <c r="G8" s="153">
        <f>'Титульный лист'!G22</f>
        <v>0</v>
      </c>
      <c r="H8" s="145"/>
    </row>
    <row r="9" spans="2:8" ht="18" customHeight="1">
      <c r="B9" s="146"/>
      <c r="C9" s="154" t="s">
        <v>62</v>
      </c>
      <c r="D9" s="155" t="s">
        <v>110</v>
      </c>
      <c r="E9" s="156" t="s">
        <v>111</v>
      </c>
      <c r="F9" s="157">
        <v>321.1</v>
      </c>
      <c r="G9" s="157">
        <v>340.4</v>
      </c>
      <c r="H9" s="145"/>
    </row>
    <row r="10" spans="2:8" ht="23.25" customHeight="1">
      <c r="B10" s="146"/>
      <c r="C10" s="154">
        <v>3</v>
      </c>
      <c r="D10" s="155" t="s">
        <v>112</v>
      </c>
      <c r="E10" s="156" t="s">
        <v>111</v>
      </c>
      <c r="F10" s="158">
        <f>F11+F15+F18+SUM(F28:F32)+F35+F38+SUM(F46:F46)</f>
        <v>712.5</v>
      </c>
      <c r="G10" s="158">
        <f>G11+G15+G18+SUM(G28:G32)+G35+G38+SUM(G46:G46)</f>
        <v>719.8000000000001</v>
      </c>
      <c r="H10" s="145"/>
    </row>
    <row r="11" spans="2:8" ht="18" customHeight="1">
      <c r="B11" s="146"/>
      <c r="C11" s="154" t="s">
        <v>63</v>
      </c>
      <c r="D11" s="159" t="s">
        <v>113</v>
      </c>
      <c r="E11" s="156" t="s">
        <v>111</v>
      </c>
      <c r="F11" s="158">
        <f>SUM(F12:F14)</f>
        <v>0</v>
      </c>
      <c r="G11" s="158">
        <f>SUM(G12:G14)</f>
        <v>0</v>
      </c>
      <c r="H11" s="145"/>
    </row>
    <row r="12" spans="2:8" ht="18" customHeight="1">
      <c r="B12" s="146"/>
      <c r="C12" s="154" t="s">
        <v>114</v>
      </c>
      <c r="D12" s="160" t="s">
        <v>115</v>
      </c>
      <c r="E12" s="156" t="s">
        <v>111</v>
      </c>
      <c r="F12" s="157"/>
      <c r="G12" s="157"/>
      <c r="H12" s="145"/>
    </row>
    <row r="13" spans="2:8" ht="18" customHeight="1">
      <c r="B13" s="146"/>
      <c r="C13" s="161" t="s">
        <v>116</v>
      </c>
      <c r="D13" s="160" t="s">
        <v>117</v>
      </c>
      <c r="E13" s="156" t="s">
        <v>111</v>
      </c>
      <c r="F13" s="157"/>
      <c r="G13" s="157"/>
      <c r="H13" s="145"/>
    </row>
    <row r="14" spans="2:8" ht="18" customHeight="1">
      <c r="B14" s="146"/>
      <c r="C14" s="161" t="s">
        <v>118</v>
      </c>
      <c r="D14" s="160" t="s">
        <v>119</v>
      </c>
      <c r="E14" s="156" t="s">
        <v>111</v>
      </c>
      <c r="F14" s="157"/>
      <c r="G14" s="157"/>
      <c r="H14" s="145"/>
    </row>
    <row r="15" spans="2:8" ht="26.25" customHeight="1">
      <c r="B15" s="146"/>
      <c r="C15" s="154" t="s">
        <v>64</v>
      </c>
      <c r="D15" s="159" t="s">
        <v>120</v>
      </c>
      <c r="E15" s="162" t="s">
        <v>111</v>
      </c>
      <c r="F15" s="157">
        <v>134.7</v>
      </c>
      <c r="G15" s="157">
        <v>142.7</v>
      </c>
      <c r="H15" s="145"/>
    </row>
    <row r="16" spans="2:8" ht="18" customHeight="1">
      <c r="B16" s="146"/>
      <c r="C16" s="154" t="s">
        <v>121</v>
      </c>
      <c r="D16" s="160" t="s">
        <v>122</v>
      </c>
      <c r="E16" s="156" t="s">
        <v>123</v>
      </c>
      <c r="F16" s="158" t="e">
        <f>nerr(F15/F17)</f>
        <v>#NAME?</v>
      </c>
      <c r="G16" s="158" t="e">
        <f>nerr(G15/G17)</f>
        <v>#NAME?</v>
      </c>
      <c r="H16" s="145"/>
    </row>
    <row r="17" spans="2:8" ht="18" customHeight="1">
      <c r="B17" s="146"/>
      <c r="C17" s="154" t="s">
        <v>124</v>
      </c>
      <c r="D17" s="160" t="s">
        <v>125</v>
      </c>
      <c r="E17" s="156" t="s">
        <v>126</v>
      </c>
      <c r="F17" s="157">
        <v>39.65</v>
      </c>
      <c r="G17" s="157">
        <v>39.65</v>
      </c>
      <c r="H17" s="145"/>
    </row>
    <row r="18" spans="2:8" ht="18" customHeight="1">
      <c r="B18" s="146"/>
      <c r="C18" s="154" t="s">
        <v>103</v>
      </c>
      <c r="D18" s="159" t="s">
        <v>127</v>
      </c>
      <c r="E18" s="162" t="s">
        <v>111</v>
      </c>
      <c r="F18" s="157"/>
      <c r="G18" s="157"/>
      <c r="H18" s="145"/>
    </row>
    <row r="19" spans="2:8" ht="18" customHeight="1">
      <c r="B19" s="146"/>
      <c r="C19" s="154" t="s">
        <v>104</v>
      </c>
      <c r="D19" s="160" t="s">
        <v>128</v>
      </c>
      <c r="E19" s="156" t="s">
        <v>129</v>
      </c>
      <c r="F19" s="163">
        <f>SUM(F20:F27)</f>
        <v>0</v>
      </c>
      <c r="G19" s="163">
        <f>SUM(G20:G27)</f>
        <v>0</v>
      </c>
      <c r="H19" s="145"/>
    </row>
    <row r="20" spans="2:8" ht="18" customHeight="1">
      <c r="B20" s="146"/>
      <c r="C20" s="154" t="s">
        <v>130</v>
      </c>
      <c r="D20" s="164" t="s">
        <v>131</v>
      </c>
      <c r="E20" s="156" t="s">
        <v>129</v>
      </c>
      <c r="F20" s="165"/>
      <c r="G20" s="165"/>
      <c r="H20" s="145"/>
    </row>
    <row r="21" spans="2:8" ht="18" customHeight="1">
      <c r="B21" s="146"/>
      <c r="C21" s="154" t="s">
        <v>132</v>
      </c>
      <c r="D21" s="164" t="s">
        <v>133</v>
      </c>
      <c r="E21" s="156" t="s">
        <v>129</v>
      </c>
      <c r="F21" s="165"/>
      <c r="G21" s="165"/>
      <c r="H21" s="145"/>
    </row>
    <row r="22" spans="2:8" ht="18" customHeight="1">
      <c r="B22" s="146"/>
      <c r="C22" s="154" t="s">
        <v>134</v>
      </c>
      <c r="D22" s="164" t="s">
        <v>135</v>
      </c>
      <c r="E22" s="156" t="s">
        <v>129</v>
      </c>
      <c r="F22" s="165"/>
      <c r="G22" s="165"/>
      <c r="H22" s="145"/>
    </row>
    <row r="23" spans="2:8" ht="18" customHeight="1">
      <c r="B23" s="146"/>
      <c r="C23" s="154" t="s">
        <v>136</v>
      </c>
      <c r="D23" s="164" t="s">
        <v>137</v>
      </c>
      <c r="E23" s="156" t="s">
        <v>129</v>
      </c>
      <c r="F23" s="165"/>
      <c r="G23" s="165"/>
      <c r="H23" s="145"/>
    </row>
    <row r="24" spans="2:8" ht="18" customHeight="1">
      <c r="B24" s="146"/>
      <c r="C24" s="154" t="s">
        <v>138</v>
      </c>
      <c r="D24" s="164" t="s">
        <v>139</v>
      </c>
      <c r="E24" s="156" t="s">
        <v>129</v>
      </c>
      <c r="F24" s="165"/>
      <c r="G24" s="165"/>
      <c r="H24" s="145"/>
    </row>
    <row r="25" spans="2:8" ht="18" customHeight="1">
      <c r="B25" s="146"/>
      <c r="C25" s="154" t="s">
        <v>140</v>
      </c>
      <c r="D25" s="164" t="s">
        <v>141</v>
      </c>
      <c r="E25" s="156" t="s">
        <v>129</v>
      </c>
      <c r="F25" s="165"/>
      <c r="G25" s="165"/>
      <c r="H25" s="145"/>
    </row>
    <row r="26" spans="2:8" ht="18" customHeight="1">
      <c r="B26" s="146"/>
      <c r="C26" s="154" t="s">
        <v>142</v>
      </c>
      <c r="D26" s="164" t="s">
        <v>143</v>
      </c>
      <c r="E26" s="156" t="s">
        <v>129</v>
      </c>
      <c r="F26" s="165"/>
      <c r="G26" s="165"/>
      <c r="H26" s="145"/>
    </row>
    <row r="27" spans="2:8" ht="18" customHeight="1">
      <c r="B27" s="146"/>
      <c r="C27" s="154" t="s">
        <v>144</v>
      </c>
      <c r="D27" s="164" t="s">
        <v>145</v>
      </c>
      <c r="E27" s="156" t="s">
        <v>129</v>
      </c>
      <c r="F27" s="165"/>
      <c r="G27" s="165"/>
      <c r="H27" s="145"/>
    </row>
    <row r="28" spans="2:8" ht="18" customHeight="1">
      <c r="B28" s="146"/>
      <c r="C28" s="154" t="s">
        <v>105</v>
      </c>
      <c r="D28" s="159" t="s">
        <v>146</v>
      </c>
      <c r="E28" s="162" t="s">
        <v>111</v>
      </c>
      <c r="F28" s="157">
        <v>142.9</v>
      </c>
      <c r="G28" s="157">
        <v>142.9</v>
      </c>
      <c r="H28" s="145"/>
    </row>
    <row r="29" spans="2:8" ht="18" customHeight="1">
      <c r="B29" s="146"/>
      <c r="C29" s="154" t="s">
        <v>106</v>
      </c>
      <c r="D29" s="159" t="s">
        <v>147</v>
      </c>
      <c r="E29" s="162" t="s">
        <v>111</v>
      </c>
      <c r="F29" s="157">
        <v>43.2</v>
      </c>
      <c r="G29" s="157">
        <v>43.2</v>
      </c>
      <c r="H29" s="145"/>
    </row>
    <row r="30" spans="2:8" ht="18" customHeight="1">
      <c r="B30" s="146"/>
      <c r="C30" s="154" t="s">
        <v>148</v>
      </c>
      <c r="D30" s="159" t="s">
        <v>149</v>
      </c>
      <c r="E30" s="162" t="s">
        <v>111</v>
      </c>
      <c r="F30" s="157">
        <v>160.9</v>
      </c>
      <c r="G30" s="157">
        <v>160.9</v>
      </c>
      <c r="H30" s="145"/>
    </row>
    <row r="31" spans="2:8" ht="18" customHeight="1">
      <c r="B31" s="146"/>
      <c r="C31" s="154" t="s">
        <v>150</v>
      </c>
      <c r="D31" s="159" t="s">
        <v>151</v>
      </c>
      <c r="E31" s="162" t="s">
        <v>111</v>
      </c>
      <c r="F31" s="157"/>
      <c r="G31" s="157"/>
      <c r="H31" s="145"/>
    </row>
    <row r="32" spans="2:8" ht="18" customHeight="1">
      <c r="B32" s="146"/>
      <c r="C32" s="154" t="s">
        <v>152</v>
      </c>
      <c r="D32" s="159" t="s">
        <v>153</v>
      </c>
      <c r="E32" s="162" t="s">
        <v>111</v>
      </c>
      <c r="F32" s="157">
        <v>26.4</v>
      </c>
      <c r="G32" s="157">
        <v>30</v>
      </c>
      <c r="H32" s="145"/>
    </row>
    <row r="33" spans="2:8" ht="18" customHeight="1">
      <c r="B33" s="146"/>
      <c r="C33" s="154" t="s">
        <v>154</v>
      </c>
      <c r="D33" s="160" t="s">
        <v>155</v>
      </c>
      <c r="E33" s="162" t="s">
        <v>111</v>
      </c>
      <c r="F33" s="157"/>
      <c r="G33" s="157"/>
      <c r="H33" s="145"/>
    </row>
    <row r="34" spans="2:8" ht="18" customHeight="1">
      <c r="B34" s="146"/>
      <c r="C34" s="154" t="s">
        <v>156</v>
      </c>
      <c r="D34" s="160" t="s">
        <v>157</v>
      </c>
      <c r="E34" s="162" t="s">
        <v>111</v>
      </c>
      <c r="F34" s="157"/>
      <c r="G34" s="157"/>
      <c r="H34" s="145"/>
    </row>
    <row r="35" spans="2:8" ht="18" customHeight="1">
      <c r="B35" s="146"/>
      <c r="C35" s="154" t="s">
        <v>158</v>
      </c>
      <c r="D35" s="159" t="s">
        <v>159</v>
      </c>
      <c r="E35" s="162" t="s">
        <v>111</v>
      </c>
      <c r="F35" s="157">
        <v>50.1</v>
      </c>
      <c r="G35" s="157">
        <v>50.1</v>
      </c>
      <c r="H35" s="145"/>
    </row>
    <row r="36" spans="2:8" ht="18" customHeight="1">
      <c r="B36" s="146"/>
      <c r="C36" s="154" t="s">
        <v>160</v>
      </c>
      <c r="D36" s="160" t="s">
        <v>155</v>
      </c>
      <c r="E36" s="162" t="s">
        <v>111</v>
      </c>
      <c r="F36" s="157">
        <v>38.5</v>
      </c>
      <c r="G36" s="157">
        <v>38.5</v>
      </c>
      <c r="H36" s="145"/>
    </row>
    <row r="37" spans="2:8" ht="18" customHeight="1">
      <c r="B37" s="146"/>
      <c r="C37" s="154" t="s">
        <v>161</v>
      </c>
      <c r="D37" s="160" t="s">
        <v>157</v>
      </c>
      <c r="E37" s="162" t="s">
        <v>111</v>
      </c>
      <c r="F37" s="157">
        <v>11.6</v>
      </c>
      <c r="G37" s="157">
        <v>11.6</v>
      </c>
      <c r="H37" s="145"/>
    </row>
    <row r="38" spans="2:8" ht="21" customHeight="1">
      <c r="B38" s="146"/>
      <c r="C38" s="154" t="s">
        <v>162</v>
      </c>
      <c r="D38" s="159" t="s">
        <v>163</v>
      </c>
      <c r="E38" s="162" t="s">
        <v>111</v>
      </c>
      <c r="F38" s="157">
        <v>154.3</v>
      </c>
      <c r="G38" s="157">
        <v>150</v>
      </c>
      <c r="H38" s="145"/>
    </row>
    <row r="39" spans="2:8" ht="18" customHeight="1">
      <c r="B39" s="146"/>
      <c r="C39" s="154" t="s">
        <v>164</v>
      </c>
      <c r="D39" s="160" t="s">
        <v>165</v>
      </c>
      <c r="E39" s="162" t="s">
        <v>111</v>
      </c>
      <c r="F39" s="166"/>
      <c r="G39" s="166"/>
      <c r="H39" s="145"/>
    </row>
    <row r="40" spans="2:8" ht="18" customHeight="1">
      <c r="B40" s="146"/>
      <c r="C40" s="154" t="s">
        <v>166</v>
      </c>
      <c r="D40" s="160" t="s">
        <v>167</v>
      </c>
      <c r="E40" s="162" t="s">
        <v>111</v>
      </c>
      <c r="F40" s="166"/>
      <c r="G40" s="166"/>
      <c r="H40" s="145"/>
    </row>
    <row r="41" spans="2:8" ht="26.25" customHeight="1">
      <c r="B41" s="146"/>
      <c r="C41" s="154" t="s">
        <v>168</v>
      </c>
      <c r="D41" s="159" t="s">
        <v>169</v>
      </c>
      <c r="E41" s="162" t="s">
        <v>111</v>
      </c>
      <c r="F41" s="166"/>
      <c r="G41" s="166"/>
      <c r="H41" s="145"/>
    </row>
    <row r="42" spans="2:8" ht="18" customHeight="1">
      <c r="B42" s="146"/>
      <c r="C42" s="154" t="s">
        <v>170</v>
      </c>
      <c r="D42" s="160" t="s">
        <v>171</v>
      </c>
      <c r="E42" s="162" t="s">
        <v>111</v>
      </c>
      <c r="F42" s="166"/>
      <c r="G42" s="166"/>
      <c r="H42" s="145"/>
    </row>
    <row r="43" spans="2:8" ht="27.75" customHeight="1">
      <c r="B43" s="146"/>
      <c r="C43" s="154" t="s">
        <v>172</v>
      </c>
      <c r="D43" s="160" t="s">
        <v>173</v>
      </c>
      <c r="E43" s="162" t="s">
        <v>111</v>
      </c>
      <c r="F43" s="166"/>
      <c r="G43" s="166"/>
      <c r="H43" s="145"/>
    </row>
    <row r="44" spans="2:8" ht="18" customHeight="1">
      <c r="B44" s="146"/>
      <c r="C44" s="154" t="s">
        <v>174</v>
      </c>
      <c r="D44" s="160" t="s">
        <v>175</v>
      </c>
      <c r="E44" s="156" t="s">
        <v>176</v>
      </c>
      <c r="F44" s="167"/>
      <c r="G44" s="167"/>
      <c r="H44" s="145"/>
    </row>
    <row r="45" spans="2:8" ht="18" customHeight="1">
      <c r="B45" s="146"/>
      <c r="C45" s="154" t="s">
        <v>177</v>
      </c>
      <c r="D45" s="160" t="s">
        <v>178</v>
      </c>
      <c r="E45" s="162" t="s">
        <v>111</v>
      </c>
      <c r="F45" s="166"/>
      <c r="G45" s="166"/>
      <c r="H45" s="145"/>
    </row>
    <row r="46" spans="2:8" ht="38.25" customHeight="1">
      <c r="B46" s="146"/>
      <c r="C46" s="154" t="s">
        <v>179</v>
      </c>
      <c r="D46" s="159" t="s">
        <v>180</v>
      </c>
      <c r="E46" s="162" t="s">
        <v>111</v>
      </c>
      <c r="F46" s="157"/>
      <c r="G46" s="157"/>
      <c r="H46" s="145"/>
    </row>
    <row r="47" spans="2:8" ht="24.75" customHeight="1">
      <c r="B47" s="146"/>
      <c r="C47" s="154" t="s">
        <v>65</v>
      </c>
      <c r="D47" s="155" t="s">
        <v>181</v>
      </c>
      <c r="E47" s="162" t="s">
        <v>111</v>
      </c>
      <c r="F47" s="157"/>
      <c r="G47" s="157"/>
      <c r="H47" s="145"/>
    </row>
    <row r="48" spans="2:8" ht="18" customHeight="1">
      <c r="B48" s="146"/>
      <c r="C48" s="154" t="s">
        <v>68</v>
      </c>
      <c r="D48" s="155" t="s">
        <v>182</v>
      </c>
      <c r="E48" s="162" t="s">
        <v>111</v>
      </c>
      <c r="F48" s="157"/>
      <c r="G48" s="157"/>
      <c r="H48" s="145"/>
    </row>
    <row r="49" spans="2:8" ht="27.75" customHeight="1">
      <c r="B49" s="146"/>
      <c r="C49" s="154" t="s">
        <v>69</v>
      </c>
      <c r="D49" s="159" t="s">
        <v>183</v>
      </c>
      <c r="E49" s="162" t="s">
        <v>111</v>
      </c>
      <c r="F49" s="157"/>
      <c r="G49" s="157"/>
      <c r="H49" s="145"/>
    </row>
    <row r="50" spans="2:8" ht="18" customHeight="1" hidden="1" outlineLevel="1">
      <c r="B50" s="146"/>
      <c r="C50" s="154" t="s">
        <v>71</v>
      </c>
      <c r="D50" s="155" t="s">
        <v>184</v>
      </c>
      <c r="E50" s="156" t="s">
        <v>111</v>
      </c>
      <c r="F50" s="157"/>
      <c r="G50" s="157"/>
      <c r="H50" s="145"/>
    </row>
    <row r="51" spans="2:8" ht="18" customHeight="1" hidden="1" outlineLevel="1">
      <c r="B51" s="146"/>
      <c r="C51" s="168" t="s">
        <v>72</v>
      </c>
      <c r="D51" s="169" t="s">
        <v>185</v>
      </c>
      <c r="E51" s="170" t="s">
        <v>111</v>
      </c>
      <c r="F51" s="157"/>
      <c r="G51" s="157"/>
      <c r="H51" s="145"/>
    </row>
    <row r="52" spans="2:8" ht="18" customHeight="1" hidden="1" outlineLevel="1">
      <c r="B52" s="146"/>
      <c r="C52" s="154" t="s">
        <v>186</v>
      </c>
      <c r="D52" s="171" t="s">
        <v>187</v>
      </c>
      <c r="E52" s="156" t="s">
        <v>111</v>
      </c>
      <c r="F52" s="166"/>
      <c r="G52" s="166"/>
      <c r="H52" s="145"/>
    </row>
    <row r="53" spans="2:8" ht="18" customHeight="1" hidden="1" outlineLevel="1">
      <c r="B53" s="146"/>
      <c r="C53" s="154" t="s">
        <v>188</v>
      </c>
      <c r="D53" s="171" t="s">
        <v>189</v>
      </c>
      <c r="E53" s="156" t="s">
        <v>111</v>
      </c>
      <c r="F53" s="166"/>
      <c r="G53" s="166"/>
      <c r="H53" s="145"/>
    </row>
    <row r="54" spans="2:8" ht="18" customHeight="1" hidden="1" outlineLevel="1">
      <c r="B54" s="146"/>
      <c r="C54" s="168" t="s">
        <v>190</v>
      </c>
      <c r="D54" s="171" t="s">
        <v>191</v>
      </c>
      <c r="E54" s="170" t="s">
        <v>111</v>
      </c>
      <c r="F54" s="166"/>
      <c r="G54" s="166"/>
      <c r="H54" s="145"/>
    </row>
    <row r="55" spans="2:8" ht="18" customHeight="1" collapsed="1">
      <c r="B55" s="146"/>
      <c r="C55" s="154" t="s">
        <v>71</v>
      </c>
      <c r="D55" s="155" t="s">
        <v>192</v>
      </c>
      <c r="E55" s="156" t="s">
        <v>193</v>
      </c>
      <c r="F55" s="163">
        <f>SUM(F56:F57)</f>
        <v>30.5</v>
      </c>
      <c r="G55" s="163">
        <f>SUM(G56:G57)</f>
        <v>30.5</v>
      </c>
      <c r="H55" s="145"/>
    </row>
    <row r="56" spans="2:8" ht="18" customHeight="1">
      <c r="B56" s="146"/>
      <c r="C56" s="154" t="s">
        <v>72</v>
      </c>
      <c r="D56" s="159" t="s">
        <v>194</v>
      </c>
      <c r="E56" s="156" t="s">
        <v>193</v>
      </c>
      <c r="F56" s="172">
        <v>30.5</v>
      </c>
      <c r="G56" s="172">
        <v>30.5</v>
      </c>
      <c r="H56" s="145"/>
    </row>
    <row r="57" spans="2:8" ht="18" customHeight="1">
      <c r="B57" s="146"/>
      <c r="C57" s="154" t="s">
        <v>73</v>
      </c>
      <c r="D57" s="159" t="s">
        <v>195</v>
      </c>
      <c r="E57" s="156" t="s">
        <v>193</v>
      </c>
      <c r="F57" s="172"/>
      <c r="G57" s="172"/>
      <c r="H57" s="145"/>
    </row>
    <row r="58" spans="2:8" ht="18" customHeight="1">
      <c r="B58" s="146"/>
      <c r="C58" s="154" t="s">
        <v>74</v>
      </c>
      <c r="D58" s="155" t="s">
        <v>196</v>
      </c>
      <c r="E58" s="156" t="s">
        <v>193</v>
      </c>
      <c r="F58" s="163">
        <f>SUM(F59:F60)</f>
        <v>0</v>
      </c>
      <c r="G58" s="163">
        <f>SUM(G59:G60)</f>
        <v>0</v>
      </c>
      <c r="H58" s="145"/>
    </row>
    <row r="59" spans="2:8" ht="18" customHeight="1">
      <c r="B59" s="146"/>
      <c r="C59" s="154" t="s">
        <v>91</v>
      </c>
      <c r="D59" s="159" t="s">
        <v>115</v>
      </c>
      <c r="E59" s="156" t="s">
        <v>193</v>
      </c>
      <c r="F59" s="172"/>
      <c r="G59" s="172"/>
      <c r="H59" s="145"/>
    </row>
    <row r="60" spans="2:8" ht="18" customHeight="1">
      <c r="B60" s="146"/>
      <c r="C60" s="154" t="s">
        <v>92</v>
      </c>
      <c r="D60" s="159" t="s">
        <v>117</v>
      </c>
      <c r="E60" s="156" t="s">
        <v>193</v>
      </c>
      <c r="F60" s="172"/>
      <c r="G60" s="172"/>
      <c r="H60" s="145"/>
    </row>
    <row r="61" spans="2:8" ht="18" customHeight="1">
      <c r="B61" s="146"/>
      <c r="C61" s="154" t="s">
        <v>75</v>
      </c>
      <c r="D61" s="155" t="s">
        <v>198</v>
      </c>
      <c r="E61" s="156" t="s">
        <v>193</v>
      </c>
      <c r="F61" s="172"/>
      <c r="G61" s="172"/>
      <c r="H61" s="145"/>
    </row>
    <row r="62" spans="2:8" ht="18" customHeight="1">
      <c r="B62" s="146"/>
      <c r="C62" s="154" t="s">
        <v>197</v>
      </c>
      <c r="D62" s="155" t="s">
        <v>199</v>
      </c>
      <c r="E62" s="156" t="s">
        <v>193</v>
      </c>
      <c r="F62" s="163">
        <f>SUM(F63:F64)</f>
        <v>30.5</v>
      </c>
      <c r="G62" s="163">
        <f>SUM(G63:G64)</f>
        <v>30.5</v>
      </c>
      <c r="H62" s="145"/>
    </row>
    <row r="63" spans="2:8" ht="18" customHeight="1">
      <c r="B63" s="146"/>
      <c r="C63" s="154" t="s">
        <v>76</v>
      </c>
      <c r="D63" s="159" t="s">
        <v>201</v>
      </c>
      <c r="E63" s="156" t="s">
        <v>193</v>
      </c>
      <c r="F63" s="172">
        <v>13</v>
      </c>
      <c r="G63" s="172">
        <v>13</v>
      </c>
      <c r="H63" s="145"/>
    </row>
    <row r="64" spans="2:8" ht="18" customHeight="1">
      <c r="B64" s="146"/>
      <c r="C64" s="154" t="s">
        <v>77</v>
      </c>
      <c r="D64" s="159" t="s">
        <v>203</v>
      </c>
      <c r="E64" s="156" t="s">
        <v>193</v>
      </c>
      <c r="F64" s="172">
        <v>17.5</v>
      </c>
      <c r="G64" s="172">
        <v>17.5</v>
      </c>
      <c r="H64" s="145"/>
    </row>
    <row r="65" spans="2:8" ht="18" customHeight="1">
      <c r="B65" s="146"/>
      <c r="C65" s="154" t="s">
        <v>78</v>
      </c>
      <c r="D65" s="173" t="s">
        <v>204</v>
      </c>
      <c r="E65" s="156" t="s">
        <v>205</v>
      </c>
      <c r="F65" s="157"/>
      <c r="G65" s="157"/>
      <c r="H65" s="145"/>
    </row>
    <row r="66" spans="2:8" ht="18" customHeight="1">
      <c r="B66" s="146"/>
      <c r="C66" s="154" t="s">
        <v>200</v>
      </c>
      <c r="D66" s="159" t="s">
        <v>206</v>
      </c>
      <c r="E66" s="156" t="s">
        <v>205</v>
      </c>
      <c r="F66" s="157"/>
      <c r="G66" s="157"/>
      <c r="H66" s="145"/>
    </row>
    <row r="67" spans="2:8" ht="18" customHeight="1">
      <c r="B67" s="146"/>
      <c r="C67" s="154" t="s">
        <v>202</v>
      </c>
      <c r="D67" s="159" t="s">
        <v>207</v>
      </c>
      <c r="E67" s="156" t="s">
        <v>205</v>
      </c>
      <c r="F67" s="157"/>
      <c r="G67" s="157"/>
      <c r="H67" s="145"/>
    </row>
    <row r="68" spans="2:8" ht="18" customHeight="1">
      <c r="B68" s="146"/>
      <c r="C68" s="154" t="s">
        <v>79</v>
      </c>
      <c r="D68" s="155" t="s">
        <v>208</v>
      </c>
      <c r="E68" s="156" t="s">
        <v>209</v>
      </c>
      <c r="F68" s="267">
        <v>5.8</v>
      </c>
      <c r="G68" s="267">
        <v>5.8</v>
      </c>
      <c r="H68" s="145"/>
    </row>
    <row r="69" spans="2:8" ht="18" customHeight="1">
      <c r="B69" s="146"/>
      <c r="C69" s="154" t="s">
        <v>80</v>
      </c>
      <c r="D69" s="155" t="s">
        <v>211</v>
      </c>
      <c r="E69" s="156" t="s">
        <v>212</v>
      </c>
      <c r="F69" s="174">
        <v>2</v>
      </c>
      <c r="G69" s="174">
        <v>2</v>
      </c>
      <c r="H69" s="145"/>
    </row>
    <row r="70" spans="2:8" ht="18" customHeight="1">
      <c r="B70" s="146"/>
      <c r="C70" s="154" t="s">
        <v>210</v>
      </c>
      <c r="D70" s="173" t="s">
        <v>214</v>
      </c>
      <c r="E70" s="156" t="s">
        <v>212</v>
      </c>
      <c r="F70" s="174"/>
      <c r="G70" s="174"/>
      <c r="H70" s="145"/>
    </row>
    <row r="71" spans="2:8" ht="18" customHeight="1">
      <c r="B71" s="146"/>
      <c r="C71" s="154" t="s">
        <v>213</v>
      </c>
      <c r="D71" s="155" t="s">
        <v>216</v>
      </c>
      <c r="E71" s="156" t="s">
        <v>176</v>
      </c>
      <c r="F71" s="174">
        <v>4</v>
      </c>
      <c r="G71" s="174">
        <v>4</v>
      </c>
      <c r="H71" s="145"/>
    </row>
    <row r="72" spans="2:8" ht="18" customHeight="1">
      <c r="B72" s="146"/>
      <c r="C72" s="154" t="s">
        <v>215</v>
      </c>
      <c r="D72" s="155" t="s">
        <v>218</v>
      </c>
      <c r="E72" s="162" t="s">
        <v>219</v>
      </c>
      <c r="F72" s="163">
        <f>SUM(F73:F75)</f>
        <v>1.3</v>
      </c>
      <c r="G72" s="163">
        <f>SUM(G73:G75)</f>
        <v>1.3</v>
      </c>
      <c r="H72" s="145"/>
    </row>
    <row r="73" spans="2:8" ht="18" customHeight="1">
      <c r="B73" s="146"/>
      <c r="C73" s="154" t="s">
        <v>232</v>
      </c>
      <c r="D73" s="159" t="s">
        <v>220</v>
      </c>
      <c r="E73" s="162" t="s">
        <v>219</v>
      </c>
      <c r="F73" s="172">
        <v>0.65</v>
      </c>
      <c r="G73" s="172">
        <v>0.65</v>
      </c>
      <c r="H73" s="145"/>
    </row>
    <row r="74" spans="2:8" ht="18" customHeight="1">
      <c r="B74" s="146"/>
      <c r="C74" s="154" t="s">
        <v>233</v>
      </c>
      <c r="D74" s="159" t="s">
        <v>221</v>
      </c>
      <c r="E74" s="162" t="s">
        <v>219</v>
      </c>
      <c r="F74" s="172"/>
      <c r="G74" s="172"/>
      <c r="H74" s="145"/>
    </row>
    <row r="75" spans="2:8" ht="18" customHeight="1">
      <c r="B75" s="146"/>
      <c r="C75" s="154" t="s">
        <v>234</v>
      </c>
      <c r="D75" s="159" t="s">
        <v>222</v>
      </c>
      <c r="E75" s="162" t="s">
        <v>219</v>
      </c>
      <c r="F75" s="172">
        <v>0.65</v>
      </c>
      <c r="G75" s="172">
        <v>0.65</v>
      </c>
      <c r="H75" s="145"/>
    </row>
    <row r="76" spans="2:8" ht="18" customHeight="1">
      <c r="B76" s="146"/>
      <c r="C76" s="154" t="s">
        <v>217</v>
      </c>
      <c r="D76" s="173" t="s">
        <v>224</v>
      </c>
      <c r="E76" s="156" t="s">
        <v>193</v>
      </c>
      <c r="F76" s="172"/>
      <c r="G76" s="172"/>
      <c r="H76" s="145"/>
    </row>
    <row r="77" spans="2:8" ht="18" customHeight="1">
      <c r="B77" s="146"/>
      <c r="C77" s="154" t="s">
        <v>223</v>
      </c>
      <c r="D77" s="173" t="s">
        <v>226</v>
      </c>
      <c r="E77" s="156" t="s">
        <v>193</v>
      </c>
      <c r="F77" s="163">
        <f>SUM(F78:F80)</f>
        <v>0</v>
      </c>
      <c r="G77" s="163">
        <f>SUM(G78:G80)</f>
        <v>0</v>
      </c>
      <c r="H77" s="145"/>
    </row>
    <row r="78" spans="2:8" ht="18" customHeight="1">
      <c r="B78" s="146"/>
      <c r="C78" s="154" t="s">
        <v>235</v>
      </c>
      <c r="D78" s="159" t="s">
        <v>227</v>
      </c>
      <c r="E78" s="156" t="s">
        <v>193</v>
      </c>
      <c r="F78" s="172"/>
      <c r="G78" s="172"/>
      <c r="H78" s="145"/>
    </row>
    <row r="79" spans="2:8" ht="18" customHeight="1">
      <c r="B79" s="146"/>
      <c r="C79" s="154" t="s">
        <v>236</v>
      </c>
      <c r="D79" s="159" t="s">
        <v>228</v>
      </c>
      <c r="E79" s="156" t="s">
        <v>193</v>
      </c>
      <c r="F79" s="172"/>
      <c r="G79" s="172"/>
      <c r="H79" s="145"/>
    </row>
    <row r="80" spans="2:8" ht="18" customHeight="1">
      <c r="B80" s="146"/>
      <c r="C80" s="154" t="s">
        <v>237</v>
      </c>
      <c r="D80" s="159" t="s">
        <v>229</v>
      </c>
      <c r="E80" s="156" t="s">
        <v>193</v>
      </c>
      <c r="F80" s="172"/>
      <c r="G80" s="172"/>
      <c r="H80" s="145"/>
    </row>
    <row r="81" spans="2:8" ht="27" customHeight="1">
      <c r="B81" s="146"/>
      <c r="C81" s="175" t="s">
        <v>225</v>
      </c>
      <c r="D81" s="176" t="s">
        <v>231</v>
      </c>
      <c r="E81" s="177" t="s">
        <v>205</v>
      </c>
      <c r="F81" s="157"/>
      <c r="G81" s="157"/>
      <c r="H81" s="145"/>
    </row>
    <row r="82" spans="2:8" ht="15.75" thickBot="1">
      <c r="B82" s="146"/>
      <c r="C82" s="178" t="s">
        <v>230</v>
      </c>
      <c r="D82" s="147" t="s">
        <v>107</v>
      </c>
      <c r="E82" s="179"/>
      <c r="F82" s="148"/>
      <c r="G82" s="148"/>
      <c r="H82" s="145"/>
    </row>
    <row r="83" spans="2:8" ht="15" hidden="1">
      <c r="B83" s="146"/>
      <c r="C83" s="180"/>
      <c r="D83" s="181"/>
      <c r="E83" s="182"/>
      <c r="F83" s="183"/>
      <c r="G83" s="183"/>
      <c r="H83" s="145"/>
    </row>
    <row r="84" spans="2:8" ht="15" customHeight="1" hidden="1">
      <c r="B84" s="184"/>
      <c r="C84" s="185" t="s">
        <v>82</v>
      </c>
      <c r="D84" s="338" t="str">
        <f>Надбавки!E19</f>
        <v>Раскрывается не позднее 30 дней со дня принятия соответствующего решения об установлении тарифа (надбавки) на очередной период регулирования </v>
      </c>
      <c r="E84" s="338"/>
      <c r="F84" s="338"/>
      <c r="G84" s="338"/>
      <c r="H84" s="145"/>
    </row>
    <row r="85" spans="2:8" ht="15.75" hidden="1" thickBot="1">
      <c r="B85" s="186"/>
      <c r="C85" s="187"/>
      <c r="D85" s="187"/>
      <c r="E85" s="187"/>
      <c r="F85" s="187"/>
      <c r="G85" s="187"/>
      <c r="H85" s="188"/>
    </row>
  </sheetData>
  <sheetProtection password="CC60" sheet="1" formatCells="0" formatColumns="0" formatRows="0" insertColumns="0" insertRows="0" insertHyperlinks="0" deleteColumns="0" deleteRows="0" sort="0" autoFilter="0" pivotTables="0"/>
  <mergeCells count="3">
    <mergeCell ref="B2:H2"/>
    <mergeCell ref="B3:H3"/>
    <mergeCell ref="D84:G84"/>
  </mergeCells>
  <dataValidations count="3">
    <dataValidation type="decimal" allowBlank="1" showInputMessage="1" showErrorMessage="1" sqref="F19:G19 F10:G11 F62:G62 F55:G55 F72:G72 F58:G58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F12:G18 F9:G9 F20:G54 F73:G81 F56:G57 F59:G61 F63:G71">
      <formula1>-999999999</formula1>
      <formula2>999999999999</formula2>
    </dataValidation>
    <dataValidation type="textLength" operator="lessThanOrEqual" allowBlank="1" showInputMessage="1" showErrorMessage="1" sqref="F82:G83">
      <formula1>300</formula1>
    </dataValidation>
  </dataValidations>
  <printOptions horizontalCentered="1" verticalCentered="1"/>
  <pageMargins left="0.15" right="0.15" top="0.14" bottom="0.14" header="0.14" footer="0.1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4"/>
  <sheetViews>
    <sheetView showGridLines="0" zoomScalePageLayoutView="0" workbookViewId="0" topLeftCell="A1">
      <selection activeCell="C8" sqref="C8:D8"/>
    </sheetView>
  </sheetViews>
  <sheetFormatPr defaultColWidth="9.140625" defaultRowHeight="15"/>
  <cols>
    <col min="1" max="1" width="3.7109375" style="0" customWidth="1"/>
    <col min="2" max="2" width="4.7109375" style="0" customWidth="1"/>
    <col min="4" max="4" width="11.7109375" style="0" customWidth="1"/>
    <col min="5" max="9" width="27.28125" style="0" customWidth="1"/>
  </cols>
  <sheetData>
    <row r="1" ht="15.75" thickBot="1"/>
    <row r="2" spans="2:10" ht="15">
      <c r="B2" s="340" t="s">
        <v>241</v>
      </c>
      <c r="C2" s="341"/>
      <c r="D2" s="341"/>
      <c r="E2" s="341"/>
      <c r="F2" s="341"/>
      <c r="G2" s="341"/>
      <c r="H2" s="341"/>
      <c r="I2" s="341"/>
      <c r="J2" s="342"/>
    </row>
    <row r="3" spans="2:10" ht="15">
      <c r="B3" s="343" t="str">
        <f>'Титульный лист'!F15</f>
        <v>ЗАО Санаторно-оздоровительный центр "Карачарово"</v>
      </c>
      <c r="C3" s="344"/>
      <c r="D3" s="344"/>
      <c r="E3" s="344"/>
      <c r="F3" s="344"/>
      <c r="G3" s="344"/>
      <c r="H3" s="344"/>
      <c r="I3" s="344"/>
      <c r="J3" s="345"/>
    </row>
    <row r="4" spans="2:10" ht="15.75" thickBot="1">
      <c r="B4" s="346"/>
      <c r="C4" s="347"/>
      <c r="D4" s="347"/>
      <c r="E4" s="347"/>
      <c r="F4" s="347"/>
      <c r="G4" s="347"/>
      <c r="H4" s="347"/>
      <c r="I4" s="347"/>
      <c r="J4" s="348"/>
    </row>
    <row r="5" ht="15.75" thickBot="1"/>
    <row r="6" spans="2:10" ht="15">
      <c r="B6" s="190"/>
      <c r="C6" s="191"/>
      <c r="D6" s="191"/>
      <c r="E6" s="191"/>
      <c r="F6" s="191"/>
      <c r="G6" s="191"/>
      <c r="H6" s="191"/>
      <c r="I6" s="191"/>
      <c r="J6" s="192"/>
    </row>
    <row r="7" spans="2:10" ht="15">
      <c r="B7" s="193"/>
      <c r="C7" s="349" t="s">
        <v>242</v>
      </c>
      <c r="D7" s="349"/>
      <c r="E7" s="349" t="s">
        <v>243</v>
      </c>
      <c r="F7" s="349"/>
      <c r="G7" s="349"/>
      <c r="H7" s="349"/>
      <c r="I7" s="349"/>
      <c r="J7" s="194"/>
    </row>
    <row r="8" spans="2:10" ht="15">
      <c r="B8" s="193"/>
      <c r="C8" s="339"/>
      <c r="D8" s="339"/>
      <c r="E8" s="339"/>
      <c r="F8" s="339"/>
      <c r="G8" s="339"/>
      <c r="H8" s="339"/>
      <c r="I8" s="339"/>
      <c r="J8" s="194"/>
    </row>
    <row r="9" spans="2:10" ht="15">
      <c r="B9" s="193"/>
      <c r="C9" s="339"/>
      <c r="D9" s="339"/>
      <c r="E9" s="339"/>
      <c r="F9" s="339"/>
      <c r="G9" s="339"/>
      <c r="H9" s="339"/>
      <c r="I9" s="339"/>
      <c r="J9" s="194"/>
    </row>
    <row r="10" spans="2:10" ht="15">
      <c r="B10" s="193"/>
      <c r="C10" s="339"/>
      <c r="D10" s="339"/>
      <c r="E10" s="339"/>
      <c r="F10" s="339"/>
      <c r="G10" s="339"/>
      <c r="H10" s="339"/>
      <c r="I10" s="339"/>
      <c r="J10" s="194"/>
    </row>
    <row r="11" spans="2:10" ht="15">
      <c r="B11" s="193"/>
      <c r="C11" s="339"/>
      <c r="D11" s="339"/>
      <c r="E11" s="339"/>
      <c r="F11" s="339"/>
      <c r="G11" s="339"/>
      <c r="H11" s="339"/>
      <c r="I11" s="339"/>
      <c r="J11" s="194"/>
    </row>
    <row r="12" spans="2:10" ht="15">
      <c r="B12" s="203"/>
      <c r="C12" s="204"/>
      <c r="D12" s="204"/>
      <c r="E12" s="204"/>
      <c r="F12" s="204"/>
      <c r="G12" s="204"/>
      <c r="H12" s="204"/>
      <c r="I12" s="204"/>
      <c r="J12" s="205"/>
    </row>
    <row r="13" spans="2:10" ht="15">
      <c r="B13" s="203"/>
      <c r="C13" s="204" t="str">
        <f>Надбавки!D19</f>
        <v>*</v>
      </c>
      <c r="D13" s="209" t="str">
        <f>Надбавки!E19</f>
        <v>Раскрывается не позднее 30 дней со дня принятия соответствующего решения об установлении тарифа (надбавки) на очередной период регулирования </v>
      </c>
      <c r="E13" s="204"/>
      <c r="F13" s="204"/>
      <c r="G13" s="204"/>
      <c r="H13" s="204"/>
      <c r="I13" s="204"/>
      <c r="J13" s="205"/>
    </row>
    <row r="14" spans="2:10" ht="15.75" thickBot="1">
      <c r="B14" s="206"/>
      <c r="C14" s="207"/>
      <c r="D14" s="207"/>
      <c r="E14" s="207"/>
      <c r="F14" s="207"/>
      <c r="G14" s="207"/>
      <c r="H14" s="207"/>
      <c r="I14" s="207"/>
      <c r="J14" s="208"/>
    </row>
  </sheetData>
  <sheetProtection password="CC60" sheet="1" formatCells="0" formatColumns="0" formatRows="0" insertColumns="0" insertHyperlinks="0" deleteColumns="0" deleteRows="0" sort="0" autoFilter="0" pivotTables="0"/>
  <mergeCells count="12">
    <mergeCell ref="C8:D8"/>
    <mergeCell ref="E8:I8"/>
    <mergeCell ref="C9:D9"/>
    <mergeCell ref="E9:I9"/>
    <mergeCell ref="B2:J2"/>
    <mergeCell ref="B3:J4"/>
    <mergeCell ref="C7:D7"/>
    <mergeCell ref="E7:I7"/>
    <mergeCell ref="C10:D10"/>
    <mergeCell ref="E10:I10"/>
    <mergeCell ref="C11:D11"/>
    <mergeCell ref="E11:I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19"/>
  <sheetViews>
    <sheetView showGridLines="0" zoomScalePageLayoutView="0" workbookViewId="0" topLeftCell="C1">
      <selection activeCell="L9" sqref="L9"/>
    </sheetView>
  </sheetViews>
  <sheetFormatPr defaultColWidth="9.140625" defaultRowHeight="15"/>
  <cols>
    <col min="1" max="1" width="0.2890625" style="0" hidden="1" customWidth="1"/>
    <col min="2" max="2" width="3.421875" style="0" hidden="1" customWidth="1"/>
    <col min="3" max="3" width="4.7109375" style="0" customWidth="1"/>
    <col min="4" max="4" width="57.28125" style="0" customWidth="1"/>
    <col min="5" max="5" width="19.140625" style="0" customWidth="1"/>
    <col min="6" max="6" width="13.140625" style="0" customWidth="1"/>
    <col min="7" max="7" width="18.7109375" style="0" customWidth="1"/>
    <col min="8" max="8" width="11.8515625" style="0" customWidth="1"/>
    <col min="9" max="9" width="17.00390625" style="0" customWidth="1"/>
    <col min="10" max="10" width="9.00390625" style="0" hidden="1" customWidth="1"/>
  </cols>
  <sheetData>
    <row r="1" ht="15.75" thickBot="1"/>
    <row r="2" spans="2:10" ht="15">
      <c r="B2" s="340" t="s">
        <v>371</v>
      </c>
      <c r="C2" s="341"/>
      <c r="D2" s="341"/>
      <c r="E2" s="341"/>
      <c r="F2" s="341"/>
      <c r="G2" s="341"/>
      <c r="H2" s="341"/>
      <c r="I2" s="341"/>
      <c r="J2" s="342"/>
    </row>
    <row r="3" spans="2:10" ht="15">
      <c r="B3" s="343"/>
      <c r="C3" s="344"/>
      <c r="D3" s="344"/>
      <c r="E3" s="344"/>
      <c r="F3" s="344"/>
      <c r="G3" s="344"/>
      <c r="H3" s="344"/>
      <c r="I3" s="344"/>
      <c r="J3" s="345"/>
    </row>
    <row r="4" spans="2:10" ht="15">
      <c r="B4" s="343" t="str">
        <f>'Титульный лист'!F15</f>
        <v>ЗАО Санаторно-оздоровительный центр "Карачарово"</v>
      </c>
      <c r="C4" s="344"/>
      <c r="D4" s="344"/>
      <c r="E4" s="344"/>
      <c r="F4" s="344"/>
      <c r="G4" s="344"/>
      <c r="H4" s="344"/>
      <c r="I4" s="344"/>
      <c r="J4" s="345"/>
    </row>
    <row r="5" spans="2:10" ht="15.75" thickBot="1">
      <c r="B5" s="346"/>
      <c r="C5" s="347"/>
      <c r="D5" s="347"/>
      <c r="E5" s="347"/>
      <c r="F5" s="347"/>
      <c r="G5" s="347"/>
      <c r="H5" s="347"/>
      <c r="I5" s="347"/>
      <c r="J5" s="348"/>
    </row>
    <row r="6" ht="15.75" thickBot="1"/>
    <row r="7" spans="2:10" ht="15">
      <c r="B7" s="190"/>
      <c r="C7" s="191"/>
      <c r="D7" s="191"/>
      <c r="E7" s="191"/>
      <c r="F7" s="191"/>
      <c r="G7" s="191"/>
      <c r="H7" s="191"/>
      <c r="I7" s="191"/>
      <c r="J7" s="192"/>
    </row>
    <row r="8" spans="2:10" ht="30">
      <c r="B8" s="193"/>
      <c r="C8" s="198">
        <v>1</v>
      </c>
      <c r="D8" s="200" t="s">
        <v>370</v>
      </c>
      <c r="E8" s="339"/>
      <c r="F8" s="339"/>
      <c r="G8" s="339"/>
      <c r="H8" s="339"/>
      <c r="I8" s="339"/>
      <c r="J8" s="194"/>
    </row>
    <row r="9" spans="2:10" ht="58.5" customHeight="1">
      <c r="B9" s="193"/>
      <c r="C9" s="198">
        <v>2</v>
      </c>
      <c r="D9" s="200" t="s">
        <v>372</v>
      </c>
      <c r="E9" s="339"/>
      <c r="F9" s="339"/>
      <c r="G9" s="339"/>
      <c r="H9" s="339"/>
      <c r="I9" s="339"/>
      <c r="J9" s="194"/>
    </row>
    <row r="10" spans="2:10" ht="58.5" customHeight="1">
      <c r="B10" s="193"/>
      <c r="C10" s="198">
        <v>3</v>
      </c>
      <c r="D10" s="200" t="s">
        <v>373</v>
      </c>
      <c r="E10" s="339"/>
      <c r="F10" s="339"/>
      <c r="G10" s="339"/>
      <c r="H10" s="339"/>
      <c r="I10" s="339"/>
      <c r="J10" s="194"/>
    </row>
    <row r="11" spans="2:10" ht="58.5" customHeight="1">
      <c r="B11" s="193"/>
      <c r="C11" s="201">
        <v>4</v>
      </c>
      <c r="D11" s="202" t="s">
        <v>374</v>
      </c>
      <c r="E11" s="214"/>
      <c r="F11" s="199" t="s">
        <v>244</v>
      </c>
      <c r="G11" s="215"/>
      <c r="H11" s="199" t="s">
        <v>245</v>
      </c>
      <c r="I11" s="214"/>
      <c r="J11" s="194"/>
    </row>
    <row r="12" spans="2:10" ht="17.25" customHeight="1">
      <c r="B12" s="193"/>
      <c r="C12" s="201"/>
      <c r="D12" s="210"/>
      <c r="E12" s="211"/>
      <c r="F12" s="201"/>
      <c r="G12" s="212"/>
      <c r="H12" s="201"/>
      <c r="I12" s="211"/>
      <c r="J12" s="205"/>
    </row>
    <row r="13" spans="2:10" ht="17.25" customHeight="1">
      <c r="B13" s="193"/>
      <c r="C13" s="201" t="str">
        <f>'Условия поставки'!C13</f>
        <v>*</v>
      </c>
      <c r="D13" s="350" t="str">
        <f>'Условия поставки'!D13</f>
        <v>Раскрывается не позднее 30 дней со дня принятия соответствующего решения об установлении тарифа (надбавки) на очередной период регулирования </v>
      </c>
      <c r="E13" s="350"/>
      <c r="F13" s="350"/>
      <c r="G13" s="350"/>
      <c r="H13" s="350"/>
      <c r="I13" s="350"/>
      <c r="J13" s="205"/>
    </row>
    <row r="14" spans="2:10" ht="15.75" thickBot="1">
      <c r="B14" s="195"/>
      <c r="C14" s="196"/>
      <c r="D14" s="196"/>
      <c r="E14" s="196"/>
      <c r="F14" s="196"/>
      <c r="G14" s="196"/>
      <c r="H14" s="196"/>
      <c r="I14" s="196"/>
      <c r="J14" s="197"/>
    </row>
    <row r="19" ht="15">
      <c r="D19" s="213"/>
    </row>
  </sheetData>
  <sheetProtection password="CC60" sheet="1" formatCells="0" formatColumns="0" formatRows="0" insertColumns="0" insertRows="0" insertHyperlinks="0" deleteColumns="0" deleteRows="0" sort="0" autoFilter="0" pivotTables="0"/>
  <mergeCells count="6">
    <mergeCell ref="E10:I10"/>
    <mergeCell ref="D13:I13"/>
    <mergeCell ref="B2:J3"/>
    <mergeCell ref="B4:J5"/>
    <mergeCell ref="E8:I8"/>
    <mergeCell ref="E9:I9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D152"/>
  <sheetViews>
    <sheetView showGridLines="0" zoomScalePageLayoutView="0" workbookViewId="0" topLeftCell="A7">
      <selection activeCell="D23" sqref="D23"/>
    </sheetView>
  </sheetViews>
  <sheetFormatPr defaultColWidth="9.140625" defaultRowHeight="15"/>
  <cols>
    <col min="1" max="1" width="4.8515625" style="0" customWidth="1"/>
    <col min="3" max="3" width="85.28125" style="0" customWidth="1"/>
    <col min="4" max="4" width="44.8515625" style="0" customWidth="1"/>
  </cols>
  <sheetData>
    <row r="1" spans="2:4" ht="15">
      <c r="B1" s="216"/>
      <c r="C1" s="217"/>
      <c r="D1" s="364" t="s">
        <v>246</v>
      </c>
    </row>
    <row r="2" spans="2:4" ht="15">
      <c r="B2" s="216"/>
      <c r="C2" s="217"/>
      <c r="D2" s="365"/>
    </row>
    <row r="3" spans="2:4" ht="15">
      <c r="B3" s="216"/>
      <c r="C3" s="217"/>
      <c r="D3" s="365"/>
    </row>
    <row r="4" spans="2:4" ht="15">
      <c r="B4" s="216"/>
      <c r="C4" s="217"/>
      <c r="D4" s="365"/>
    </row>
    <row r="5" spans="2:4" ht="15">
      <c r="B5" s="216"/>
      <c r="C5" s="217"/>
      <c r="D5" s="366"/>
    </row>
    <row r="6" spans="2:4" ht="15">
      <c r="B6" s="218"/>
      <c r="C6" s="219"/>
      <c r="D6" s="220"/>
    </row>
    <row r="7" spans="2:4" ht="15">
      <c r="B7" s="367" t="s">
        <v>360</v>
      </c>
      <c r="C7" s="368"/>
      <c r="D7" s="369"/>
    </row>
    <row r="8" spans="2:4" ht="15">
      <c r="B8" s="370" t="str">
        <f>'Титульный лист'!F15</f>
        <v>ЗАО Санаторно-оздоровительный центр "Карачарово"</v>
      </c>
      <c r="C8" s="371"/>
      <c r="D8" s="372"/>
    </row>
    <row r="9" spans="2:4" ht="15">
      <c r="B9" s="218"/>
      <c r="C9" s="221"/>
      <c r="D9" s="220"/>
    </row>
    <row r="10" spans="2:4" ht="15">
      <c r="B10" s="261" t="s">
        <v>361</v>
      </c>
      <c r="C10" s="261"/>
      <c r="D10" s="262"/>
    </row>
    <row r="11" spans="2:4" ht="15">
      <c r="B11" s="261" t="s">
        <v>365</v>
      </c>
      <c r="C11" s="261"/>
      <c r="D11" s="262"/>
    </row>
    <row r="12" spans="2:4" ht="15">
      <c r="B12" s="261" t="s">
        <v>366</v>
      </c>
      <c r="C12" s="261"/>
      <c r="D12" s="262"/>
    </row>
    <row r="13" spans="2:4" ht="15">
      <c r="B13" s="261" t="s">
        <v>362</v>
      </c>
      <c r="C13" s="261"/>
      <c r="D13" s="262"/>
    </row>
    <row r="14" spans="2:4" ht="15">
      <c r="B14" s="261" t="s">
        <v>363</v>
      </c>
      <c r="C14" s="261"/>
      <c r="D14" s="263"/>
    </row>
    <row r="15" spans="2:4" ht="15">
      <c r="B15" s="261" t="s">
        <v>363</v>
      </c>
      <c r="C15" s="261"/>
      <c r="D15" s="263"/>
    </row>
    <row r="16" spans="2:4" ht="15">
      <c r="B16" s="261" t="s">
        <v>364</v>
      </c>
      <c r="C16" s="261"/>
      <c r="D16" s="264"/>
    </row>
    <row r="17" spans="2:4" ht="15">
      <c r="B17" s="261" t="s">
        <v>367</v>
      </c>
      <c r="C17" s="261"/>
      <c r="D17" s="264"/>
    </row>
    <row r="18" spans="2:4" ht="15">
      <c r="B18" s="218"/>
      <c r="C18" s="221"/>
      <c r="D18" s="220"/>
    </row>
    <row r="19" spans="2:4" ht="18.75" customHeight="1" thickBot="1">
      <c r="B19" s="222" t="s">
        <v>49</v>
      </c>
      <c r="C19" s="223" t="s">
        <v>247</v>
      </c>
      <c r="D19" s="224" t="s">
        <v>368</v>
      </c>
    </row>
    <row r="20" spans="2:4" ht="15">
      <c r="B20" s="225">
        <v>1</v>
      </c>
      <c r="C20" s="226">
        <v>2</v>
      </c>
      <c r="D20" s="225">
        <v>3</v>
      </c>
    </row>
    <row r="21" spans="2:4" ht="15">
      <c r="B21" s="373" t="s">
        <v>248</v>
      </c>
      <c r="C21" s="374"/>
      <c r="D21" s="375"/>
    </row>
    <row r="22" spans="2:4" ht="17.25" customHeight="1">
      <c r="B22" s="355" t="s">
        <v>249</v>
      </c>
      <c r="C22" s="228" t="s">
        <v>250</v>
      </c>
      <c r="D22" s="229">
        <f>IF(D24=0,0,D23/D24)</f>
        <v>0</v>
      </c>
    </row>
    <row r="23" spans="2:4" ht="17.25" customHeight="1">
      <c r="B23" s="355"/>
      <c r="C23" s="230" t="s">
        <v>251</v>
      </c>
      <c r="D23" s="231">
        <v>0</v>
      </c>
    </row>
    <row r="24" spans="2:4" ht="17.25" customHeight="1">
      <c r="B24" s="355"/>
      <c r="C24" s="232" t="s">
        <v>252</v>
      </c>
      <c r="D24" s="233">
        <v>0</v>
      </c>
    </row>
    <row r="25" spans="2:4" ht="17.25" customHeight="1">
      <c r="B25" s="355"/>
      <c r="C25" s="230" t="s">
        <v>253</v>
      </c>
      <c r="D25" s="233">
        <v>0</v>
      </c>
    </row>
    <row r="26" spans="2:4" ht="17.25" customHeight="1">
      <c r="B26" s="355"/>
      <c r="C26" s="230" t="s">
        <v>254</v>
      </c>
      <c r="D26" s="233">
        <v>0</v>
      </c>
    </row>
    <row r="27" spans="2:4" ht="17.25" customHeight="1">
      <c r="B27" s="355"/>
      <c r="C27" s="230" t="s">
        <v>255</v>
      </c>
      <c r="D27" s="233">
        <v>0</v>
      </c>
    </row>
    <row r="28" spans="2:4" ht="17.25" customHeight="1">
      <c r="B28" s="355"/>
      <c r="C28" s="230" t="s">
        <v>256</v>
      </c>
      <c r="D28" s="233">
        <v>0</v>
      </c>
    </row>
    <row r="29" spans="2:4" ht="17.25" customHeight="1">
      <c r="B29" s="354" t="s">
        <v>257</v>
      </c>
      <c r="C29" s="228" t="s">
        <v>258</v>
      </c>
      <c r="D29" s="234">
        <f>IF(D32=0,0,(D30*D31)/D32)</f>
        <v>0</v>
      </c>
    </row>
    <row r="30" spans="2:4" ht="17.25" customHeight="1">
      <c r="B30" s="354"/>
      <c r="C30" s="230" t="s">
        <v>259</v>
      </c>
      <c r="D30" s="235">
        <v>0</v>
      </c>
    </row>
    <row r="31" spans="2:4" ht="17.25" customHeight="1">
      <c r="B31" s="354"/>
      <c r="C31" s="230" t="s">
        <v>260</v>
      </c>
      <c r="D31" s="235">
        <v>0</v>
      </c>
    </row>
    <row r="32" spans="2:4" ht="17.25" customHeight="1">
      <c r="B32" s="354"/>
      <c r="C32" s="232" t="s">
        <v>261</v>
      </c>
      <c r="D32" s="231">
        <v>0</v>
      </c>
    </row>
    <row r="33" spans="2:4" ht="17.25" customHeight="1">
      <c r="B33" s="355" t="s">
        <v>262</v>
      </c>
      <c r="C33" s="228" t="s">
        <v>263</v>
      </c>
      <c r="D33" s="236">
        <f>IF('[3]Справочники'!F2=0,0,D34/'[3]Справочники'!F2)</f>
        <v>0</v>
      </c>
    </row>
    <row r="34" spans="2:4" ht="17.25" customHeight="1">
      <c r="B34" s="355"/>
      <c r="C34" s="230" t="s">
        <v>264</v>
      </c>
      <c r="D34" s="231">
        <v>0</v>
      </c>
    </row>
    <row r="35" spans="2:4" ht="17.25" customHeight="1">
      <c r="B35" s="355" t="s">
        <v>265</v>
      </c>
      <c r="C35" s="232" t="s">
        <v>266</v>
      </c>
      <c r="D35" s="233">
        <v>0</v>
      </c>
    </row>
    <row r="36" spans="2:4" ht="17.25" customHeight="1">
      <c r="B36" s="355"/>
      <c r="C36" s="232" t="s">
        <v>267</v>
      </c>
      <c r="D36" s="233">
        <v>0</v>
      </c>
    </row>
    <row r="37" spans="2:4" ht="17.25" customHeight="1">
      <c r="B37" s="355"/>
      <c r="C37" s="237" t="s">
        <v>268</v>
      </c>
      <c r="D37" s="238">
        <f>IF(D36=0,0,D35/D36)</f>
        <v>0</v>
      </c>
    </row>
    <row r="38" spans="2:4" ht="17.25" customHeight="1">
      <c r="B38" s="227" t="s">
        <v>269</v>
      </c>
      <c r="C38" s="237" t="s">
        <v>270</v>
      </c>
      <c r="D38" s="239">
        <f>IF(D24=0,0,D35/D24*1000)</f>
        <v>0</v>
      </c>
    </row>
    <row r="39" spans="2:4" ht="17.25" customHeight="1">
      <c r="B39" s="358" t="s">
        <v>271</v>
      </c>
      <c r="C39" s="228" t="s">
        <v>272</v>
      </c>
      <c r="D39" s="238">
        <f>IF(SUM(E40:E43)=0,0,AVERAGE(E40:E43))</f>
        <v>0</v>
      </c>
    </row>
    <row r="40" spans="2:4" ht="17.25" customHeight="1">
      <c r="B40" s="359"/>
      <c r="C40" s="230" t="s">
        <v>273</v>
      </c>
      <c r="D40" s="240">
        <f>IF(D50=0,0,D45/D50)</f>
        <v>0</v>
      </c>
    </row>
    <row r="41" spans="2:4" ht="17.25" customHeight="1">
      <c r="B41" s="359"/>
      <c r="C41" s="230" t="s">
        <v>274</v>
      </c>
      <c r="D41" s="240">
        <f>IF(D51=0,0,D46/D51)</f>
        <v>0</v>
      </c>
    </row>
    <row r="42" spans="2:4" ht="17.25" customHeight="1">
      <c r="B42" s="359"/>
      <c r="C42" s="230" t="s">
        <v>275</v>
      </c>
      <c r="D42" s="240">
        <f>IF(D52=0,0,D47/D52)</f>
        <v>0</v>
      </c>
    </row>
    <row r="43" spans="2:4" ht="17.25" customHeight="1">
      <c r="B43" s="359"/>
      <c r="C43" s="230" t="s">
        <v>276</v>
      </c>
      <c r="D43" s="240">
        <f>IF(D53=0,0,D48/D53)</f>
        <v>0</v>
      </c>
    </row>
    <row r="44" spans="2:4" ht="17.25" customHeight="1">
      <c r="B44" s="359"/>
      <c r="C44" s="241" t="s">
        <v>277</v>
      </c>
      <c r="D44" s="242"/>
    </row>
    <row r="45" spans="2:4" ht="17.25" customHeight="1">
      <c r="B45" s="359"/>
      <c r="C45" s="230" t="s">
        <v>273</v>
      </c>
      <c r="D45" s="243">
        <v>0</v>
      </c>
    </row>
    <row r="46" spans="2:4" ht="17.25" customHeight="1">
      <c r="B46" s="359"/>
      <c r="C46" s="230" t="s">
        <v>274</v>
      </c>
      <c r="D46" s="243">
        <v>0</v>
      </c>
    </row>
    <row r="47" spans="2:4" ht="17.25" customHeight="1">
      <c r="B47" s="359"/>
      <c r="C47" s="230" t="s">
        <v>275</v>
      </c>
      <c r="D47" s="243">
        <v>0</v>
      </c>
    </row>
    <row r="48" spans="2:4" ht="17.25" customHeight="1">
      <c r="B48" s="359"/>
      <c r="C48" s="230" t="s">
        <v>276</v>
      </c>
      <c r="D48" s="243">
        <v>0</v>
      </c>
    </row>
    <row r="49" spans="2:4" ht="17.25" customHeight="1">
      <c r="B49" s="359"/>
      <c r="C49" s="241" t="s">
        <v>278</v>
      </c>
      <c r="D49" s="242"/>
    </row>
    <row r="50" spans="2:4" ht="17.25" customHeight="1">
      <c r="B50" s="359"/>
      <c r="C50" s="230" t="s">
        <v>273</v>
      </c>
      <c r="D50" s="243">
        <v>0</v>
      </c>
    </row>
    <row r="51" spans="2:4" ht="17.25" customHeight="1">
      <c r="B51" s="359"/>
      <c r="C51" s="230" t="s">
        <v>274</v>
      </c>
      <c r="D51" s="243">
        <v>0</v>
      </c>
    </row>
    <row r="52" spans="2:4" ht="17.25" customHeight="1">
      <c r="B52" s="359"/>
      <c r="C52" s="230" t="s">
        <v>275</v>
      </c>
      <c r="D52" s="243">
        <v>0</v>
      </c>
    </row>
    <row r="53" spans="2:4" ht="17.25" customHeight="1">
      <c r="B53" s="360"/>
      <c r="C53" s="230" t="s">
        <v>276</v>
      </c>
      <c r="D53" s="243">
        <v>0</v>
      </c>
    </row>
    <row r="54" spans="2:4" ht="17.25" customHeight="1">
      <c r="B54" s="355" t="s">
        <v>279</v>
      </c>
      <c r="C54" s="228" t="s">
        <v>280</v>
      </c>
      <c r="D54" s="238">
        <f>IF(SUM(E55:E57)=0,0,AVERAGE(E55:E57))</f>
        <v>0</v>
      </c>
    </row>
    <row r="55" spans="2:4" ht="17.25" customHeight="1">
      <c r="B55" s="355"/>
      <c r="C55" s="230" t="s">
        <v>273</v>
      </c>
      <c r="D55" s="238">
        <f>IF((D67+D59)=0,0,D59/(D67+D59))</f>
        <v>0</v>
      </c>
    </row>
    <row r="56" spans="2:4" ht="17.25" customHeight="1">
      <c r="B56" s="355"/>
      <c r="C56" s="230" t="s">
        <v>274</v>
      </c>
      <c r="D56" s="238">
        <f>IF((D68+D60)=0,0,D60/(D68+D60))</f>
        <v>0</v>
      </c>
    </row>
    <row r="57" spans="2:4" ht="17.25" customHeight="1">
      <c r="B57" s="355"/>
      <c r="C57" s="230" t="s">
        <v>275</v>
      </c>
      <c r="D57" s="238">
        <f>IF((D69+D61)=0,0,D61/(D69+D61))</f>
        <v>0</v>
      </c>
    </row>
    <row r="58" spans="2:4" ht="17.25" customHeight="1">
      <c r="B58" s="355"/>
      <c r="C58" s="230" t="s">
        <v>281</v>
      </c>
      <c r="D58" s="244"/>
    </row>
    <row r="59" spans="2:4" ht="17.25" customHeight="1">
      <c r="B59" s="355"/>
      <c r="C59" s="230" t="s">
        <v>273</v>
      </c>
      <c r="D59" s="231">
        <v>0</v>
      </c>
    </row>
    <row r="60" spans="2:4" ht="17.25" customHeight="1">
      <c r="B60" s="355"/>
      <c r="C60" s="230" t="s">
        <v>274</v>
      </c>
      <c r="D60" s="231">
        <v>0</v>
      </c>
    </row>
    <row r="61" spans="2:4" ht="17.25" customHeight="1">
      <c r="B61" s="355"/>
      <c r="C61" s="230" t="s">
        <v>275</v>
      </c>
      <c r="D61" s="231">
        <v>0</v>
      </c>
    </row>
    <row r="62" spans="2:4" ht="17.25" customHeight="1">
      <c r="B62" s="355"/>
      <c r="C62" s="230" t="s">
        <v>282</v>
      </c>
      <c r="D62" s="244"/>
    </row>
    <row r="63" spans="2:4" ht="17.25" customHeight="1">
      <c r="B63" s="355"/>
      <c r="C63" s="230" t="s">
        <v>273</v>
      </c>
      <c r="D63" s="231">
        <v>0</v>
      </c>
    </row>
    <row r="64" spans="2:4" ht="17.25" customHeight="1">
      <c r="B64" s="355"/>
      <c r="C64" s="230" t="s">
        <v>274</v>
      </c>
      <c r="D64" s="231">
        <v>0</v>
      </c>
    </row>
    <row r="65" spans="2:4" ht="17.25" customHeight="1">
      <c r="B65" s="355"/>
      <c r="C65" s="230" t="s">
        <v>275</v>
      </c>
      <c r="D65" s="231">
        <v>0</v>
      </c>
    </row>
    <row r="66" spans="2:4" ht="17.25" customHeight="1">
      <c r="B66" s="355"/>
      <c r="C66" s="230" t="s">
        <v>283</v>
      </c>
      <c r="D66" s="244"/>
    </row>
    <row r="67" spans="2:4" ht="17.25" customHeight="1">
      <c r="B67" s="355"/>
      <c r="C67" s="230" t="s">
        <v>273</v>
      </c>
      <c r="D67" s="231">
        <v>0</v>
      </c>
    </row>
    <row r="68" spans="2:4" ht="17.25" customHeight="1">
      <c r="B68" s="355"/>
      <c r="C68" s="230" t="s">
        <v>274</v>
      </c>
      <c r="D68" s="231">
        <v>0</v>
      </c>
    </row>
    <row r="69" spans="2:4" ht="17.25" customHeight="1">
      <c r="B69" s="355"/>
      <c r="C69" s="230" t="s">
        <v>275</v>
      </c>
      <c r="D69" s="231">
        <v>0</v>
      </c>
    </row>
    <row r="70" spans="2:4" ht="17.25" customHeight="1">
      <c r="B70" s="355" t="s">
        <v>284</v>
      </c>
      <c r="C70" s="228" t="s">
        <v>285</v>
      </c>
      <c r="D70" s="238">
        <f>IF(D24=0,0,D71/D24)</f>
        <v>0</v>
      </c>
    </row>
    <row r="71" spans="2:4" ht="17.25" customHeight="1">
      <c r="B71" s="355"/>
      <c r="C71" s="230" t="s">
        <v>286</v>
      </c>
      <c r="D71" s="233">
        <v>0</v>
      </c>
    </row>
    <row r="72" spans="2:4" ht="17.25" customHeight="1">
      <c r="B72" s="355"/>
      <c r="C72" s="230" t="s">
        <v>287</v>
      </c>
      <c r="D72" s="233">
        <v>0</v>
      </c>
    </row>
    <row r="73" spans="2:4" ht="17.25" customHeight="1">
      <c r="B73" s="355"/>
      <c r="C73" s="230" t="s">
        <v>254</v>
      </c>
      <c r="D73" s="233">
        <v>0</v>
      </c>
    </row>
    <row r="74" spans="2:4" ht="17.25" customHeight="1">
      <c r="B74" s="355"/>
      <c r="C74" s="230" t="s">
        <v>255</v>
      </c>
      <c r="D74" s="233">
        <v>0</v>
      </c>
    </row>
    <row r="75" spans="2:4" ht="17.25" customHeight="1">
      <c r="B75" s="355"/>
      <c r="C75" s="230" t="s">
        <v>256</v>
      </c>
      <c r="D75" s="233">
        <v>0</v>
      </c>
    </row>
    <row r="76" spans="2:4" ht="17.25" customHeight="1">
      <c r="B76" s="361" t="s">
        <v>288</v>
      </c>
      <c r="C76" s="362"/>
      <c r="D76" s="363"/>
    </row>
    <row r="77" spans="2:4" ht="17.25" customHeight="1">
      <c r="B77" s="354" t="s">
        <v>289</v>
      </c>
      <c r="C77" s="228" t="s">
        <v>290</v>
      </c>
      <c r="D77" s="238">
        <f>IF(SUM(E78:E80)=0,0,AVERAGE(E78:E80))</f>
        <v>0</v>
      </c>
    </row>
    <row r="78" spans="2:4" ht="17.25" customHeight="1">
      <c r="B78" s="354"/>
      <c r="C78" s="230" t="s">
        <v>273</v>
      </c>
      <c r="D78" s="240">
        <f>IF(D86=0,0,D82/D86)</f>
        <v>0</v>
      </c>
    </row>
    <row r="79" spans="2:4" ht="17.25" customHeight="1">
      <c r="B79" s="354"/>
      <c r="C79" s="230" t="s">
        <v>274</v>
      </c>
      <c r="D79" s="240">
        <f>IF(D87=0,0,D83/D87)</f>
        <v>0</v>
      </c>
    </row>
    <row r="80" spans="2:4" ht="17.25" customHeight="1">
      <c r="B80" s="354"/>
      <c r="C80" s="230" t="s">
        <v>275</v>
      </c>
      <c r="D80" s="240">
        <f>IF(D88=0,0,D84/D88)</f>
        <v>0</v>
      </c>
    </row>
    <row r="81" spans="2:4" ht="17.25" customHeight="1">
      <c r="B81" s="354"/>
      <c r="C81" s="241" t="s">
        <v>291</v>
      </c>
      <c r="D81" s="242"/>
    </row>
    <row r="82" spans="2:4" ht="17.25" customHeight="1">
      <c r="B82" s="354"/>
      <c r="C82" s="230" t="s">
        <v>273</v>
      </c>
      <c r="D82" s="243">
        <v>0</v>
      </c>
    </row>
    <row r="83" spans="2:4" ht="17.25" customHeight="1">
      <c r="B83" s="354"/>
      <c r="C83" s="230" t="s">
        <v>274</v>
      </c>
      <c r="D83" s="243">
        <v>0</v>
      </c>
    </row>
    <row r="84" spans="2:4" ht="17.25" customHeight="1">
      <c r="B84" s="354"/>
      <c r="C84" s="230" t="s">
        <v>275</v>
      </c>
      <c r="D84" s="243">
        <v>0</v>
      </c>
    </row>
    <row r="85" spans="2:4" ht="17.25" customHeight="1">
      <c r="B85" s="354"/>
      <c r="C85" s="241" t="s">
        <v>292</v>
      </c>
      <c r="D85" s="245"/>
    </row>
    <row r="86" spans="2:4" ht="17.25" customHeight="1">
      <c r="B86" s="354"/>
      <c r="C86" s="230" t="s">
        <v>273</v>
      </c>
      <c r="D86" s="243">
        <v>0</v>
      </c>
    </row>
    <row r="87" spans="2:4" ht="17.25" customHeight="1">
      <c r="B87" s="354"/>
      <c r="C87" s="230" t="s">
        <v>274</v>
      </c>
      <c r="D87" s="243">
        <v>0</v>
      </c>
    </row>
    <row r="88" spans="2:4" ht="17.25" customHeight="1">
      <c r="B88" s="354"/>
      <c r="C88" s="230" t="s">
        <v>275</v>
      </c>
      <c r="D88" s="243">
        <v>0</v>
      </c>
    </row>
    <row r="89" spans="2:4" ht="17.25" customHeight="1">
      <c r="B89" s="358" t="s">
        <v>293</v>
      </c>
      <c r="C89" s="228" t="s">
        <v>294</v>
      </c>
      <c r="D89" s="238">
        <f>IF(SUM(E90:E92)=0,0,AVERAGE(E90:E92))</f>
        <v>0</v>
      </c>
    </row>
    <row r="90" spans="2:4" ht="17.25" customHeight="1">
      <c r="B90" s="359"/>
      <c r="C90" s="230" t="s">
        <v>273</v>
      </c>
      <c r="D90" s="240">
        <f>IF(D98=0,0,D94/D98)</f>
        <v>0</v>
      </c>
    </row>
    <row r="91" spans="2:4" ht="17.25" customHeight="1">
      <c r="B91" s="359"/>
      <c r="C91" s="230" t="s">
        <v>274</v>
      </c>
      <c r="D91" s="240">
        <f>IF(D99=0,0,D95/D99)</f>
        <v>0</v>
      </c>
    </row>
    <row r="92" spans="2:4" ht="17.25" customHeight="1">
      <c r="B92" s="359"/>
      <c r="C92" s="230" t="s">
        <v>275</v>
      </c>
      <c r="D92" s="240">
        <f>IF(D100=0,0,D96/D100)</f>
        <v>0</v>
      </c>
    </row>
    <row r="93" spans="2:4" ht="17.25" customHeight="1">
      <c r="B93" s="359"/>
      <c r="C93" s="241" t="s">
        <v>295</v>
      </c>
      <c r="D93" s="242"/>
    </row>
    <row r="94" spans="2:4" ht="17.25" customHeight="1">
      <c r="B94" s="359"/>
      <c r="C94" s="230" t="s">
        <v>273</v>
      </c>
      <c r="D94" s="243">
        <v>0</v>
      </c>
    </row>
    <row r="95" spans="2:4" ht="17.25" customHeight="1">
      <c r="B95" s="359"/>
      <c r="C95" s="230" t="s">
        <v>274</v>
      </c>
      <c r="D95" s="243">
        <v>0</v>
      </c>
    </row>
    <row r="96" spans="2:4" ht="17.25" customHeight="1">
      <c r="B96" s="359"/>
      <c r="C96" s="230" t="s">
        <v>275</v>
      </c>
      <c r="D96" s="243">
        <v>0</v>
      </c>
    </row>
    <row r="97" spans="2:4" ht="17.25" customHeight="1">
      <c r="B97" s="359"/>
      <c r="C97" s="241" t="s">
        <v>296</v>
      </c>
      <c r="D97" s="245"/>
    </row>
    <row r="98" spans="2:4" ht="17.25" customHeight="1">
      <c r="B98" s="359"/>
      <c r="C98" s="230" t="s">
        <v>273</v>
      </c>
      <c r="D98" s="243">
        <v>0</v>
      </c>
    </row>
    <row r="99" spans="2:4" ht="17.25" customHeight="1">
      <c r="B99" s="359"/>
      <c r="C99" s="230" t="s">
        <v>274</v>
      </c>
      <c r="D99" s="243">
        <v>0</v>
      </c>
    </row>
    <row r="100" spans="2:4" ht="17.25" customHeight="1">
      <c r="B100" s="359"/>
      <c r="C100" s="230" t="s">
        <v>275</v>
      </c>
      <c r="D100" s="243">
        <v>0</v>
      </c>
    </row>
    <row r="101" spans="2:4" ht="17.25" customHeight="1">
      <c r="B101" s="359"/>
      <c r="C101" s="246" t="s">
        <v>297</v>
      </c>
      <c r="D101" s="247">
        <v>0</v>
      </c>
    </row>
    <row r="102" spans="2:4" ht="17.25" customHeight="1">
      <c r="B102" s="360"/>
      <c r="C102" s="230" t="s">
        <v>298</v>
      </c>
      <c r="D102" s="247">
        <v>0</v>
      </c>
    </row>
    <row r="103" spans="2:4" ht="17.25" customHeight="1">
      <c r="B103" s="351" t="s">
        <v>299</v>
      </c>
      <c r="C103" s="352"/>
      <c r="D103" s="353"/>
    </row>
    <row r="104" spans="2:4" ht="17.25" customHeight="1">
      <c r="B104" s="354" t="s">
        <v>300</v>
      </c>
      <c r="C104" s="228" t="s">
        <v>301</v>
      </c>
      <c r="D104" s="240">
        <f>IF(D32=0,0,D105/D32)</f>
        <v>0</v>
      </c>
    </row>
    <row r="105" spans="2:4" ht="17.25" customHeight="1">
      <c r="B105" s="354"/>
      <c r="C105" s="232" t="s">
        <v>302</v>
      </c>
      <c r="D105" s="231">
        <v>0</v>
      </c>
    </row>
    <row r="106" spans="2:4" ht="17.25" customHeight="1">
      <c r="B106" s="355" t="s">
        <v>303</v>
      </c>
      <c r="C106" s="237" t="s">
        <v>304</v>
      </c>
      <c r="D106" s="240">
        <f>IF(D108=0,0,D107/D108)</f>
        <v>0</v>
      </c>
    </row>
    <row r="107" spans="2:4" ht="17.25" customHeight="1">
      <c r="B107" s="355"/>
      <c r="C107" s="232" t="s">
        <v>305</v>
      </c>
      <c r="D107" s="233">
        <v>0</v>
      </c>
    </row>
    <row r="108" spans="2:4" ht="17.25" customHeight="1">
      <c r="B108" s="355"/>
      <c r="C108" s="232" t="s">
        <v>306</v>
      </c>
      <c r="D108" s="233">
        <v>0</v>
      </c>
    </row>
    <row r="109" spans="2:4" ht="17.25" customHeight="1">
      <c r="B109" s="354" t="s">
        <v>307</v>
      </c>
      <c r="C109" s="228" t="s">
        <v>308</v>
      </c>
      <c r="D109" s="248">
        <f>IF(D24=0,0,D110/D24)</f>
        <v>0</v>
      </c>
    </row>
    <row r="110" spans="2:4" ht="17.25" customHeight="1">
      <c r="B110" s="354"/>
      <c r="C110" s="230" t="s">
        <v>309</v>
      </c>
      <c r="D110" s="243">
        <v>0</v>
      </c>
    </row>
    <row r="111" spans="2:4" ht="17.25" customHeight="1">
      <c r="B111" s="355" t="s">
        <v>310</v>
      </c>
      <c r="C111" s="237" t="s">
        <v>311</v>
      </c>
      <c r="D111" s="239">
        <f>IF(D105=0,0,D112/D105*1000)</f>
        <v>0</v>
      </c>
    </row>
    <row r="112" spans="2:4" ht="17.25" customHeight="1">
      <c r="B112" s="355"/>
      <c r="C112" s="232" t="s">
        <v>312</v>
      </c>
      <c r="D112" s="231">
        <v>0</v>
      </c>
    </row>
    <row r="113" spans="2:4" ht="17.25" customHeight="1">
      <c r="B113" s="354" t="s">
        <v>313</v>
      </c>
      <c r="C113" s="237" t="s">
        <v>314</v>
      </c>
      <c r="D113" s="248">
        <f>IF(D114=0,0,(D115*D116)/D114)</f>
        <v>0</v>
      </c>
    </row>
    <row r="114" spans="2:4" ht="17.25" customHeight="1">
      <c r="B114" s="354"/>
      <c r="C114" s="249" t="s">
        <v>315</v>
      </c>
      <c r="D114" s="243">
        <v>0</v>
      </c>
    </row>
    <row r="115" spans="2:4" ht="17.25" customHeight="1">
      <c r="B115" s="354"/>
      <c r="C115" s="249" t="s">
        <v>316</v>
      </c>
      <c r="D115" s="243">
        <v>0</v>
      </c>
    </row>
    <row r="116" spans="2:4" ht="17.25" customHeight="1">
      <c r="B116" s="354"/>
      <c r="C116" s="249" t="s">
        <v>317</v>
      </c>
      <c r="D116" s="243">
        <v>0</v>
      </c>
    </row>
    <row r="117" spans="2:4" ht="17.25" customHeight="1">
      <c r="B117" s="351" t="s">
        <v>318</v>
      </c>
      <c r="C117" s="352"/>
      <c r="D117" s="353"/>
    </row>
    <row r="118" spans="2:4" ht="17.25" customHeight="1">
      <c r="B118" s="354" t="s">
        <v>319</v>
      </c>
      <c r="C118" s="228" t="s">
        <v>320</v>
      </c>
      <c r="D118" s="240">
        <f>IF(D120=0,0,D119/D120)</f>
        <v>0</v>
      </c>
    </row>
    <row r="119" spans="2:4" ht="24.75" customHeight="1">
      <c r="B119" s="354"/>
      <c r="C119" s="250" t="s">
        <v>321</v>
      </c>
      <c r="D119" s="243">
        <v>0</v>
      </c>
    </row>
    <row r="120" spans="2:4" ht="17.25" customHeight="1">
      <c r="B120" s="354"/>
      <c r="C120" s="250" t="s">
        <v>322</v>
      </c>
      <c r="D120" s="243">
        <v>0</v>
      </c>
    </row>
    <row r="121" spans="2:4" ht="17.25" customHeight="1">
      <c r="B121" s="354" t="s">
        <v>323</v>
      </c>
      <c r="C121" s="228" t="s">
        <v>324</v>
      </c>
      <c r="D121" s="240">
        <f>IF(D123=0,0,D122/D123)</f>
        <v>0</v>
      </c>
    </row>
    <row r="122" spans="2:4" ht="17.25" customHeight="1">
      <c r="B122" s="354"/>
      <c r="C122" s="230" t="s">
        <v>325</v>
      </c>
      <c r="D122" s="243">
        <v>0</v>
      </c>
    </row>
    <row r="123" spans="2:4" ht="17.25" customHeight="1">
      <c r="B123" s="354"/>
      <c r="C123" s="230" t="s">
        <v>326</v>
      </c>
      <c r="D123" s="243">
        <v>0</v>
      </c>
    </row>
    <row r="124" spans="2:4" ht="24.75" customHeight="1">
      <c r="B124" s="354" t="s">
        <v>327</v>
      </c>
      <c r="C124" s="228" t="s">
        <v>328</v>
      </c>
      <c r="D124" s="251">
        <f>IF(D128=0,0,D126/D128)</f>
        <v>0</v>
      </c>
    </row>
    <row r="125" spans="2:4" ht="24.75" customHeight="1">
      <c r="B125" s="354"/>
      <c r="C125" s="228" t="s">
        <v>329</v>
      </c>
      <c r="D125" s="248">
        <f>IF(D36=0,0,D127/D36)</f>
        <v>0</v>
      </c>
    </row>
    <row r="126" spans="2:4" ht="17.25" customHeight="1">
      <c r="B126" s="354"/>
      <c r="C126" s="230" t="s">
        <v>330</v>
      </c>
      <c r="D126" s="233">
        <v>0</v>
      </c>
    </row>
    <row r="127" spans="2:4" ht="29.25" customHeight="1">
      <c r="B127" s="354"/>
      <c r="C127" s="230" t="s">
        <v>331</v>
      </c>
      <c r="D127" s="233">
        <v>0</v>
      </c>
    </row>
    <row r="128" spans="2:4" ht="17.25" customHeight="1">
      <c r="B128" s="354"/>
      <c r="C128" s="252" t="s">
        <v>332</v>
      </c>
      <c r="D128" s="233">
        <v>0</v>
      </c>
    </row>
    <row r="129" spans="2:4" ht="17.25" customHeight="1">
      <c r="B129" s="354" t="s">
        <v>333</v>
      </c>
      <c r="C129" s="228" t="s">
        <v>334</v>
      </c>
      <c r="D129" s="248">
        <f>IF(D24=0,0,D130/D24)</f>
        <v>0</v>
      </c>
    </row>
    <row r="130" spans="2:4" ht="17.25" customHeight="1">
      <c r="B130" s="354"/>
      <c r="C130" s="253" t="s">
        <v>335</v>
      </c>
      <c r="D130" s="235">
        <v>0</v>
      </c>
    </row>
    <row r="131" spans="2:4" ht="17.25" customHeight="1">
      <c r="B131" s="354" t="s">
        <v>336</v>
      </c>
      <c r="C131" s="228" t="s">
        <v>337</v>
      </c>
      <c r="D131" s="248">
        <f>IF(D130=0,0,D132/D130*1000)</f>
        <v>0</v>
      </c>
    </row>
    <row r="132" spans="2:4" ht="17.25" customHeight="1">
      <c r="B132" s="354"/>
      <c r="C132" s="232" t="s">
        <v>338</v>
      </c>
      <c r="D132" s="233">
        <v>0</v>
      </c>
    </row>
    <row r="133" spans="2:4" ht="17.25" customHeight="1">
      <c r="B133" s="354" t="s">
        <v>339</v>
      </c>
      <c r="C133" s="228" t="s">
        <v>340</v>
      </c>
      <c r="D133" s="236"/>
    </row>
    <row r="134" spans="2:4" ht="17.25" customHeight="1">
      <c r="B134" s="354"/>
      <c r="C134" s="230" t="s">
        <v>341</v>
      </c>
      <c r="D134" s="243">
        <v>0</v>
      </c>
    </row>
    <row r="135" spans="2:4" ht="17.25" customHeight="1">
      <c r="B135" s="354"/>
      <c r="C135" s="230" t="s">
        <v>342</v>
      </c>
      <c r="D135" s="243">
        <v>0</v>
      </c>
    </row>
    <row r="136" spans="2:4" ht="17.25" customHeight="1">
      <c r="B136" s="351" t="s">
        <v>343</v>
      </c>
      <c r="C136" s="352"/>
      <c r="D136" s="353"/>
    </row>
    <row r="137" spans="2:4" ht="17.25" customHeight="1">
      <c r="B137" s="356" t="s">
        <v>344</v>
      </c>
      <c r="C137" s="254" t="s">
        <v>345</v>
      </c>
      <c r="D137" s="248">
        <f>D138+D140+D141+D145+D146</f>
        <v>0</v>
      </c>
    </row>
    <row r="138" spans="2:4" ht="17.25" customHeight="1">
      <c r="B138" s="356"/>
      <c r="C138" s="255" t="s">
        <v>346</v>
      </c>
      <c r="D138" s="248">
        <v>0</v>
      </c>
    </row>
    <row r="139" spans="2:4" ht="17.25" customHeight="1">
      <c r="B139" s="356"/>
      <c r="C139" s="255" t="s">
        <v>347</v>
      </c>
      <c r="D139" s="248">
        <v>0</v>
      </c>
    </row>
    <row r="140" spans="2:4" ht="17.25" customHeight="1">
      <c r="B140" s="356"/>
      <c r="C140" s="255" t="s">
        <v>348</v>
      </c>
      <c r="D140" s="248">
        <v>0</v>
      </c>
    </row>
    <row r="141" spans="2:4" ht="17.25" customHeight="1">
      <c r="B141" s="356"/>
      <c r="C141" s="256" t="s">
        <v>349</v>
      </c>
      <c r="D141" s="248">
        <f>SUM(D142:D144)</f>
        <v>0</v>
      </c>
    </row>
    <row r="142" spans="2:4" ht="17.25" customHeight="1">
      <c r="B142" s="356"/>
      <c r="C142" s="255" t="s">
        <v>350</v>
      </c>
      <c r="D142" s="248">
        <v>0</v>
      </c>
    </row>
    <row r="143" spans="2:4" ht="17.25" customHeight="1">
      <c r="B143" s="356"/>
      <c r="C143" s="255" t="s">
        <v>351</v>
      </c>
      <c r="D143" s="248">
        <v>0</v>
      </c>
    </row>
    <row r="144" spans="2:4" ht="17.25" customHeight="1">
      <c r="B144" s="356"/>
      <c r="C144" s="255" t="s">
        <v>352</v>
      </c>
      <c r="D144" s="248">
        <v>0</v>
      </c>
    </row>
    <row r="145" spans="2:4" ht="17.25" customHeight="1">
      <c r="B145" s="356"/>
      <c r="C145" s="255" t="s">
        <v>353</v>
      </c>
      <c r="D145" s="248">
        <v>0</v>
      </c>
    </row>
    <row r="146" spans="2:4" ht="17.25" customHeight="1">
      <c r="B146" s="356"/>
      <c r="C146" s="257" t="s">
        <v>354</v>
      </c>
      <c r="D146" s="248">
        <v>0</v>
      </c>
    </row>
    <row r="147" spans="2:4" ht="17.25" customHeight="1">
      <c r="B147" s="356"/>
      <c r="C147" s="257" t="s">
        <v>355</v>
      </c>
      <c r="D147" s="248">
        <v>0</v>
      </c>
    </row>
    <row r="148" spans="2:4" ht="17.25" customHeight="1">
      <c r="B148" s="356"/>
      <c r="C148" s="257" t="s">
        <v>356</v>
      </c>
      <c r="D148" s="248">
        <v>0</v>
      </c>
    </row>
    <row r="149" spans="2:4" ht="17.25" customHeight="1">
      <c r="B149" s="356"/>
      <c r="C149" s="257" t="s">
        <v>357</v>
      </c>
      <c r="D149" s="248">
        <v>0</v>
      </c>
    </row>
    <row r="150" spans="2:4" ht="17.25" customHeight="1">
      <c r="B150" s="356"/>
      <c r="C150" s="257" t="s">
        <v>358</v>
      </c>
      <c r="D150" s="248">
        <v>0</v>
      </c>
    </row>
    <row r="151" spans="2:4" ht="17.25" customHeight="1">
      <c r="B151" s="356"/>
      <c r="C151" s="254" t="s">
        <v>369</v>
      </c>
      <c r="D151" s="258"/>
    </row>
    <row r="152" spans="2:4" ht="39.75" customHeight="1" hidden="1" thickBot="1">
      <c r="B152" s="357"/>
      <c r="C152" s="259" t="s">
        <v>359</v>
      </c>
      <c r="D152" s="260">
        <v>0</v>
      </c>
    </row>
  </sheetData>
  <sheetProtection password="CC60" sheet="1" formatCells="0" formatColumns="0" formatRows="0" insertColumns="0" insertHyperlinks="0" deleteColumns="0" deleteRows="0" sort="0" autoFilter="0" pivotTables="0"/>
  <mergeCells count="29">
    <mergeCell ref="B22:B28"/>
    <mergeCell ref="B29:B32"/>
    <mergeCell ref="D1:D5"/>
    <mergeCell ref="B7:D7"/>
    <mergeCell ref="B8:D8"/>
    <mergeCell ref="B21:D21"/>
    <mergeCell ref="B70:B75"/>
    <mergeCell ref="B76:D76"/>
    <mergeCell ref="B77:B88"/>
    <mergeCell ref="B89:B102"/>
    <mergeCell ref="B33:B34"/>
    <mergeCell ref="B35:B37"/>
    <mergeCell ref="B39:B53"/>
    <mergeCell ref="B54:B69"/>
    <mergeCell ref="B137:B152"/>
    <mergeCell ref="B111:B112"/>
    <mergeCell ref="B113:B116"/>
    <mergeCell ref="B117:D117"/>
    <mergeCell ref="B118:B120"/>
    <mergeCell ref="B121:B123"/>
    <mergeCell ref="B124:B128"/>
    <mergeCell ref="B129:B130"/>
    <mergeCell ref="B131:B132"/>
    <mergeCell ref="B133:B135"/>
    <mergeCell ref="B136:D136"/>
    <mergeCell ref="B103:D103"/>
    <mergeCell ref="B104:B105"/>
    <mergeCell ref="B106:B108"/>
    <mergeCell ref="B109:B110"/>
  </mergeCells>
  <dataValidations count="4">
    <dataValidation type="decimal" allowBlank="1" showErrorMessage="1" errorTitle="Ошибка" error="Допускается ввод только действительных чисел!" sqref="D134:D135 D132 D126:D128 D122:D123 D119:D120 D114:D116 D110 D107:D108 D98:D102 D94:D96 D86:D88 D82:D84 D71:D75 D50:D53 D45:D48 D36 D24:D28">
      <formula1>-999999999999999000000000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130 D112 D105 D67:D69 D63:D65 D59:D61 D34:D35 D30:D32 D23">
      <formula1>0</formula1>
      <formula2>9.99999999999999E+23</formula2>
    </dataValidation>
    <dataValidation type="decimal" allowBlank="1" showInputMessage="1" showErrorMessage="1" sqref="D152">
      <formula1>0</formula1>
      <formula2>1</formula2>
    </dataValidation>
    <dataValidation type="list" allowBlank="1" showInputMessage="1" showErrorMessage="1" sqref="D151">
      <formula1>"Да,Нет"</formula1>
    </dataValidation>
  </dataValidations>
  <printOptions/>
  <pageMargins left="0.35" right="0.36" top="0.15" bottom="0.15" header="0.15" footer="0.15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Александровна Севачева</dc:creator>
  <cp:keywords/>
  <dc:description/>
  <cp:lastModifiedBy>Жилина</cp:lastModifiedBy>
  <cp:lastPrinted>2013-03-14T10:44:31Z</cp:lastPrinted>
  <dcterms:created xsi:type="dcterms:W3CDTF">2012-12-05T13:25:53Z</dcterms:created>
  <dcterms:modified xsi:type="dcterms:W3CDTF">2013-03-19T06:48:14Z</dcterms:modified>
  <cp:category/>
  <cp:version/>
  <cp:contentType/>
  <cp:contentStatus/>
</cp:coreProperties>
</file>