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1" activeTab="0"/>
  </bookViews>
  <sheets>
    <sheet name="Конаково" sheetId="1" r:id="rId1"/>
    <sheet name="Письмо-прогноз" sheetId="2" r:id="rId2"/>
    <sheet name="Проект2009" sheetId="3" r:id="rId3"/>
    <sheet name="Изменения доходов 2009" sheetId="4" r:id="rId4"/>
    <sheet name="Ручьи" sheetId="5" r:id="rId5"/>
    <sheet name="Редкино" sheetId="6" r:id="rId6"/>
    <sheet name="Радченко" sheetId="7" r:id="rId7"/>
    <sheet name="Селиховское" sheetId="8" r:id="rId8"/>
    <sheet name="Старомелково" sheetId="9" r:id="rId9"/>
    <sheet name="Ю-Девичьевское" sheetId="10" r:id="rId10"/>
  </sheets>
  <definedNames/>
  <calcPr fullCalcOnLoad="1"/>
</workbook>
</file>

<file path=xl/sharedStrings.xml><?xml version="1.0" encoding="utf-8"?>
<sst xmlns="http://schemas.openxmlformats.org/spreadsheetml/2006/main" count="563" uniqueCount="284">
  <si>
    <t>Код бюджетной классификации Российской Федерации</t>
  </si>
  <si>
    <t xml:space="preserve">Наименование дохода </t>
  </si>
  <si>
    <t>Сумма          (тыс. 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</si>
  <si>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</si>
  <si>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</si>
  <si>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</si>
  <si>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</si>
  <si>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</si>
  <si>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</si>
  <si>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</si>
  <si>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</si>
  <si>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</si>
  <si>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</si>
  <si>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</si>
  <si>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</si>
  <si>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собственности.</t>
  </si>
  <si>
    <t>000 1 11 05000 00 0000 120</t>
  </si>
  <si>
    <t>000 1 11 05010 00 0000 120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</si>
  <si>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</si>
  <si>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</si>
  <si>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</si>
  <si>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объекам  налогообложения, расположенным в границах поселений</t>
  </si>
  <si>
    <t>Прочие субсидии бюджетам поселений *</t>
  </si>
  <si>
    <t>Всего доходов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</si>
  <si>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</si>
  <si>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</si>
  <si>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</si>
  <si>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</si>
  <si>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</si>
  <si>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</si>
  <si>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</si>
  <si>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                                          к решению Совета депутатов</t>
  </si>
  <si>
    <t xml:space="preserve">                                               от _____________  № _____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</si>
  <si>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</si>
  <si>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</si>
  <si>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</si>
  <si>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</si>
  <si>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</si>
  <si>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Доходы от эксплуатации и  использования имущества автомобильных дорог, находящихся в государственной и муниципальной собственности</t>
  </si>
  <si>
    <t>Доходы от эксплуатации и  использования имущества автомобильных дорог, находящихся в собственности поселения</t>
  </si>
  <si>
    <t>000 1 01 02030 01 0000 110</t>
  </si>
  <si>
    <t>Налог на доходы физических лиц с доходов,  полученных физическими лицами, не являющимися налоговыми резидентами РФ</t>
  </si>
  <si>
    <t>000 1 01 02040 01 0000 110</t>
  </si>
  <si>
    <t>Налог на доходы физических лиц с доходов,  полученных в виде выигрышей и призов</t>
  </si>
  <si>
    <t>000 1 06 01000 00 0000 110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</si>
  <si>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</si>
  <si>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</si>
  <si>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</si>
  <si>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</si>
  <si>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</si>
  <si>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</si>
  <si>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000 1 11 09030 00 0000 120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</si>
  <si>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</si>
  <si>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</si>
  <si>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000 1 11 09035 10 0000 120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</si>
  <si>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</si>
  <si>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</si>
  <si>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</si>
  <si>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</si>
  <si>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</si>
  <si>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</si>
  <si>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</si>
  <si>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</si>
  <si>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</si>
  <si>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</si>
  <si>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>000 2 00 0000 00 0000 000</t>
  </si>
  <si>
    <t xml:space="preserve">Безвозмездные поступления </t>
  </si>
  <si>
    <t xml:space="preserve">Прочие субсидии </t>
  </si>
  <si>
    <t>*Прочие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</si>
  <si>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управления, государственных внебюджетных фондов и созданных ими учреждений ( 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</si>
  <si>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</si>
  <si>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автономных учреждений)</t>
  </si>
  <si>
    <t>Налоговые и неналоговые доходы</t>
  </si>
  <si>
    <t xml:space="preserve">                                                          Приложение №6</t>
  </si>
  <si>
    <t>000 1 06 01030 10 0000 110</t>
  </si>
  <si>
    <t xml:space="preserve">000 1 11 05030 00 0000 120 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</si>
  <si>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</si>
  <si>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</si>
  <si>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</si>
  <si>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</si>
  <si>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</si>
  <si>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 xml:space="preserve">                                           города Конаково   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</si>
  <si>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</si>
  <si>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</si>
  <si>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</si>
  <si>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</si>
  <si>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000 1 09 04050 10 0000 110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</si>
  <si>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</si>
  <si>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</si>
  <si>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</si>
  <si>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</si>
  <si>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 xml:space="preserve">000 1 14 06014 10 0000 430 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</si>
  <si>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</si>
  <si>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</si>
  <si>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</si>
  <si>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</si>
  <si>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</si>
  <si>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</si>
  <si>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000 2 02 02077 00 0000 151</t>
  </si>
  <si>
    <t>000 2 02 02077 10 0000 151</t>
  </si>
  <si>
    <t>Субсидии 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</t>
  </si>
  <si>
    <t>Субсидии  бюджетам поселений на бюджетные инвестиции в объекты капитального строительства собственности  муниципальных образований</t>
  </si>
  <si>
    <t xml:space="preserve">субсидия на оплату труда лиц, находящихся на муниципальных должностях и муниципальных служащих городских и сельских поселений - </t>
  </si>
  <si>
    <t>ПОСТУПЛЕНИЕ ДОХОДОВ В БЮДЖЕТ ГОРОДСКОГО ПОСЕЛЕНИЯ ГОРОД КОНАКОВО  В 2009 году</t>
  </si>
  <si>
    <t>000 1 14 02000 00 0000 000</t>
  </si>
  <si>
    <t>000 1 14 02030 10 0000 410</t>
  </si>
  <si>
    <t>000 1 14 02033 10 0000 410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</si>
  <si>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</si>
  <si>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</si>
  <si>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</si>
  <si>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Начальнику управления финансов </t>
  </si>
  <si>
    <t>Администрации Конаковского района</t>
  </si>
  <si>
    <t>Горловой В.Г.</t>
  </si>
  <si>
    <t>Сумма                      (тыс. руб.)</t>
  </si>
  <si>
    <t xml:space="preserve">        Глава администрации города Конаково                                                В.М.Павлов</t>
  </si>
  <si>
    <t xml:space="preserve"> Калиниченко Н.С. 3-70-15</t>
  </si>
  <si>
    <t xml:space="preserve">                          Администрация города Конаково на Ваше письмо №812 от 23.11.2008г. представляет  прогноз поступления  налоговых и неналоговых доходов в бюджет городского поселения город Конаково на 2009 год:</t>
  </si>
  <si>
    <t>Прочие поступления от использования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</si>
  <si>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</si>
  <si>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</si>
  <si>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</si>
  <si>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</si>
  <si>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</si>
  <si>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</si>
  <si>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оказания услуг учреждениями, находящимися в ведении органов местного самоуправления поселений</t>
  </si>
  <si>
    <t>ПОСТУПЛЕНИЕ ДОХОДОВ В БЮДЖЕТ ГОРОДСКОГО ПОСЕЛЕНИЯ ГОРОД КОНАКОВО  В 2009 году(тыс.руб.)</t>
  </si>
  <si>
    <t>Безвозмездные поступления от других бюджетов бюджетной системы Российской Федерации</t>
  </si>
  <si>
    <t>000 2 02 02088 00 0000 151</t>
  </si>
  <si>
    <t>000 2 02 02088 10 0000 151</t>
  </si>
  <si>
    <t>000 2 02 02088 10 0001 151</t>
  </si>
  <si>
    <t>000 2 02 02089 00 0000 151</t>
  </si>
  <si>
    <t>000 2 02 02089 10 0000 151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</si>
  <si>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</si>
  <si>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</si>
  <si>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</si>
  <si>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</si>
  <si>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</si>
  <si>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</si>
  <si>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</si>
  <si>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</si>
  <si>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000 2 07 05000 10 0000 180</t>
  </si>
  <si>
    <t>Прочие безвозмездные поступления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</si>
  <si>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</si>
  <si>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</si>
  <si>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</si>
  <si>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</si>
  <si>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</si>
  <si>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Сравнительная таблица изменений бюджета городского поселения город Конаково</t>
  </si>
  <si>
    <t>Уточненный бюджет  27.05.09           №89</t>
  </si>
  <si>
    <t>Изменения</t>
  </si>
  <si>
    <t>000 1 14 02033 10 0000 440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</si>
  <si>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</si>
  <si>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образований)*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</si>
  <si>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</si>
  <si>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</si>
  <si>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</si>
  <si>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</si>
  <si>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</si>
  <si>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000 2 02 04999 10 0000 151</t>
  </si>
  <si>
    <t>000 2 02 02000 00 0000 000</t>
  </si>
  <si>
    <t>Субсидии бюджетам субъектов Российской Федерации  муниципальных образований (межбюджетные субсидии)</t>
  </si>
  <si>
    <t>000 2 02 04014 00 000 151</t>
  </si>
  <si>
    <t xml:space="preserve"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</si>
  <si>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>000 2 02 04014 10 000 151</t>
  </si>
  <si>
    <t xml:space="preserve"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</si>
  <si>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000 2 07 00000 00 0000 180</t>
  </si>
  <si>
    <t>Прочие безвозмездные поступления</t>
  </si>
  <si>
    <t>000 2 00 00000 00 0000 000</t>
  </si>
  <si>
    <t>Безвозмездные поступления</t>
  </si>
  <si>
    <t>Уточненный бюджет  27.08.09           №</t>
  </si>
  <si>
    <t>+300</t>
  </si>
  <si>
    <t>+20</t>
  </si>
  <si>
    <t>+5500</t>
  </si>
  <si>
    <t>+140,677</t>
  </si>
  <si>
    <t>+1000</t>
  </si>
  <si>
    <t>+4840</t>
  </si>
  <si>
    <t>000 1 14 06020 00 0000 430</t>
  </si>
  <si>
    <t>000 1 14 06010 00 0000 430</t>
  </si>
  <si>
    <t>000 1 11 07000 00 0000 120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</si>
  <si>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</si>
  <si>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</si>
  <si>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</si>
  <si>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</si>
  <si>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>000 1 11 07010 00 0000 120</t>
  </si>
  <si>
    <t>000 1 11 05025 10 0000 120</t>
  </si>
  <si>
    <t>000 1 11 05020 00 0000 120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</si>
  <si>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</si>
  <si>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</si>
  <si>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Доходы от использования имущества, находящегося в государственной  и муниципальной собственности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</si>
  <si>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 в том числе казенных)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</si>
  <si>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</si>
  <si>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</si>
  <si>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000 1 16 00000 00 0000 000</t>
  </si>
  <si>
    <t>Штрафы,санкции,возмещение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</si>
  <si>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</si>
  <si>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</si>
  <si>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</si>
  <si>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</si>
  <si>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</si>
  <si>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</si>
  <si>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</si>
  <si>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</si>
  <si>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</si>
  <si>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</si>
  <si>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</si>
  <si>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</si>
  <si>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</si>
  <si>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</si>
  <si>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</si>
  <si>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</si>
  <si>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</si>
  <si>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</si>
  <si>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</si>
  <si>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</si>
  <si>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 xml:space="preserve">000 1 11 07010 00 0000 120 </t>
  </si>
  <si>
    <t>Прогнозируемые доходы бюджета городского поселения город Конаково по группам, подгруппам, статьям, подстатьям и элементам доходов классификации доходов бюджетов Российской Федерации на 2012 год</t>
  </si>
  <si>
    <t>000 1 11 05013 10 0000 120</t>
  </si>
  <si>
    <t>000 1 14 02053 10 0000 410</t>
  </si>
  <si>
    <t>000 1 14 02050 10 0000 410</t>
  </si>
  <si>
    <t>Доходы от сдачи в аренду имущества, находящегося в оперативном управлении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</si>
  <si>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иного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</si>
  <si>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Налог на доходы физических лиц с доходов, источником которых 
является налоговый агент, за  исключением доходов, в отношении которых исчисление и уплата налога осуществляются в оответствии со статьями 227, 227.1 и 228 Налогового кодекса Российской Федерации 
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</si>
  <si>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 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</si>
  <si>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</si>
  <si>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 xml:space="preserve">Налог на доходы физических лиц в виде фиксированных авансовых 
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 патента в соответствии со статьей 227.1 Налогового кодекса Российской Федерации  
</t>
  </si>
  <si>
    <t>000 2 02 01003 10 0000 151</t>
  </si>
  <si>
    <t>000 2 02 01003 00 0000 151</t>
  </si>
  <si>
    <t>000 2 02 01000 00 0000 151</t>
  </si>
  <si>
    <t>Дотации бюджетам субъектов Российской федерации и муниципальных образований</t>
  </si>
  <si>
    <t>000 1 13 01955 10 0000 130</t>
  </si>
  <si>
    <t>Прочие доходы от оказания платных услуг (работ) получателями средств бюджетов поселений</t>
  </si>
  <si>
    <t>000 1 13 01990 00 0000 130</t>
  </si>
  <si>
    <t>Прочие доходы от оказания платных услуг (работ)</t>
  </si>
  <si>
    <t>000 1 13 01000 00 0000 130</t>
  </si>
  <si>
    <t xml:space="preserve"> Доходы от оказания платных услуг (работ)</t>
  </si>
  <si>
    <t>000 1 13 00000 00 0000 000</t>
  </si>
  <si>
    <t>Доходы от оказания платных услуг (работ) и компенсации затрат государства</t>
  </si>
  <si>
    <t>000 1 14 06025 10 0000 430</t>
  </si>
  <si>
    <t xml:space="preserve">000 1 14 06013 10 0000 430 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</si>
  <si>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</si>
  <si>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</si>
  <si>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</si>
  <si>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</si>
  <si>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000 1 05 03000 00 0000 000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</si>
  <si>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</si>
  <si>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Штрафы, санкции, возмещение ущерба</t>
  </si>
  <si>
    <t xml:space="preserve">% исполнения к годовым назначениям </t>
  </si>
  <si>
    <t>000 1 17 01050 10 0000 180</t>
  </si>
  <si>
    <t xml:space="preserve">Невыясненные поступления, зачисляемые вбюджеты поселений </t>
  </si>
  <si>
    <t>000 1 09 04053 10 0000 110</t>
  </si>
  <si>
    <t xml:space="preserve">                                                          Приложение 1</t>
  </si>
  <si>
    <t>000 1 17 01000 00 0000 180</t>
  </si>
  <si>
    <t>Невыясненные поступления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</si>
  <si>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</si>
  <si>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</si>
  <si>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 бюджетам поселений</t>
  </si>
  <si>
    <t>000 2 02 02999 10 2045 151</t>
  </si>
  <si>
    <t>Субсидии бюджетам поселений на реализацию ДЦП "Социальная поддержка населения Тверской области  на 2009-2012 годы"  Приобретение жилых помещений для малоимущих многодетных семей, нуждающихся в жилых помещениях.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</si>
  <si>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</si>
  <si>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</si>
  <si>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</si>
  <si>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</si>
  <si>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</si>
  <si>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</si>
  <si>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000 1 16 23051 10 0000 151</t>
  </si>
  <si>
    <t xml:space="preserve">000 1 16 23050 10 0000 140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</si>
  <si>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</si>
  <si>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</si>
  <si>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000 1 16 23000 00 0000 140</t>
  </si>
  <si>
    <t>Доходы от возмещения ущерба при возникновении страховых случаев</t>
  </si>
  <si>
    <t>000 2 19 05000 10 0000 151</t>
  </si>
  <si>
    <t>Возврат остатков субсидий, субвенций и иных межбюджетнх трансфертов, имеющих целевое назначение, прошлых лет из бюджетов поселений</t>
  </si>
  <si>
    <t>000 2 19 00000 00 0000 000</t>
  </si>
  <si>
    <t xml:space="preserve">Возврат остатков субсидий, субвенций и иных межбюджетнх трансфертов, имеющих целевое назначение, прошлых лет </t>
  </si>
  <si>
    <t>Утверждено        (с учетом изменений) на 01.10.2012 год</t>
  </si>
  <si>
    <t>Исполнено на 01.10.2012г.</t>
  </si>
  <si>
    <t>000 2 04 00000 00 0000 000</t>
  </si>
  <si>
    <t>Безвозмездные поступления от негосударственных организаций</t>
  </si>
  <si>
    <t>000 2 04 05099 10 0000 180</t>
  </si>
  <si>
    <t>Прочие безвозмездные поступления от негосударственных организаций в бюджеты поселений</t>
  </si>
  <si>
    <t>000 2 02 02999 10 2043 151</t>
  </si>
  <si>
    <t>Субсидии бюджетам поселений на проведение работ по восстановлению воинских захоронений</t>
  </si>
  <si>
    <t xml:space="preserve">000 2 02 04999 10 0000 151 </t>
  </si>
  <si>
    <t>Информационная таблица об исполнении бюджета городского поселения город Конаково за 9 месяцев 2012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</si>
</sst>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[$-FC19]d\ mmmm\ yyyy\ &quot;г.&quot;"/>
  </numFmts>
  <fonts count="56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80" fontId="0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 vertical="distributed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6" fontId="13" fillId="0" borderId="12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86" fontId="8" fillId="0" borderId="14" xfId="0" applyNumberFormat="1" applyFont="1" applyBorder="1" applyAlignment="1">
      <alignment horizontal="center"/>
    </xf>
    <xf numFmtId="186" fontId="3" fillId="0" borderId="14" xfId="0" applyNumberFormat="1" applyFont="1" applyBorder="1" applyAlignment="1">
      <alignment horizontal="center" vertical="center"/>
    </xf>
    <xf numFmtId="0" fontId="0" fillId="0" borderId="0" xfId="53">
      <alignment/>
      <protection/>
    </xf>
    <xf numFmtId="0" fontId="6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2" fontId="12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186" fontId="12" fillId="0" borderId="10" xfId="0" applyNumberFormat="1" applyFont="1" applyBorder="1" applyAlignment="1">
      <alignment horizontal="center" vertical="center" wrapText="1"/>
    </xf>
    <xf numFmtId="186" fontId="13" fillId="0" borderId="10" xfId="0" applyNumberFormat="1" applyFont="1" applyBorder="1" applyAlignment="1">
      <alignment horizontal="center" vertical="center" wrapText="1"/>
    </xf>
    <xf numFmtId="186" fontId="12" fillId="0" borderId="10" xfId="0" applyNumberFormat="1" applyFont="1" applyBorder="1" applyAlignment="1">
      <alignment horizontal="center" vertical="center"/>
    </xf>
    <xf numFmtId="186" fontId="13" fillId="0" borderId="10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186" fontId="19" fillId="0" borderId="10" xfId="0" applyNumberFormat="1" applyFont="1" applyBorder="1" applyAlignment="1">
      <alignment horizontal="center" vertical="center"/>
    </xf>
    <xf numFmtId="186" fontId="12" fillId="0" borderId="11" xfId="0" applyNumberFormat="1" applyFont="1" applyBorder="1" applyAlignment="1">
      <alignment horizontal="center" vertical="center" wrapText="1"/>
    </xf>
    <xf numFmtId="186" fontId="12" fillId="0" borderId="20" xfId="0" applyNumberFormat="1" applyFont="1" applyBorder="1" applyAlignment="1">
      <alignment horizontal="center" vertical="center"/>
    </xf>
    <xf numFmtId="186" fontId="13" fillId="0" borderId="11" xfId="0" applyNumberFormat="1" applyFont="1" applyBorder="1" applyAlignment="1">
      <alignment horizontal="center" vertical="center" wrapText="1"/>
    </xf>
    <xf numFmtId="186" fontId="12" fillId="0" borderId="11" xfId="0" applyNumberFormat="1" applyFont="1" applyBorder="1" applyAlignment="1">
      <alignment horizontal="center" vertical="center"/>
    </xf>
    <xf numFmtId="186" fontId="13" fillId="0" borderId="11" xfId="0" applyNumberFormat="1" applyFont="1" applyBorder="1" applyAlignment="1">
      <alignment horizontal="center" vertical="center"/>
    </xf>
    <xf numFmtId="186" fontId="13" fillId="0" borderId="20" xfId="0" applyNumberFormat="1" applyFont="1" applyBorder="1" applyAlignment="1">
      <alignment horizontal="center" vertical="center"/>
    </xf>
    <xf numFmtId="186" fontId="13" fillId="0" borderId="21" xfId="0" applyNumberFormat="1" applyFont="1" applyBorder="1" applyAlignment="1">
      <alignment horizontal="center" vertical="center"/>
    </xf>
    <xf numFmtId="186" fontId="12" fillId="0" borderId="21" xfId="0" applyNumberFormat="1" applyFont="1" applyBorder="1" applyAlignment="1">
      <alignment horizontal="center" vertical="center"/>
    </xf>
    <xf numFmtId="186" fontId="20" fillId="0" borderId="20" xfId="0" applyNumberFormat="1" applyFont="1" applyBorder="1" applyAlignment="1">
      <alignment horizontal="center" vertical="center"/>
    </xf>
    <xf numFmtId="186" fontId="12" fillId="0" borderId="22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 vertical="center"/>
    </xf>
    <xf numFmtId="186" fontId="1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justify"/>
    </xf>
    <xf numFmtId="49" fontId="8" fillId="0" borderId="0" xfId="53" applyNumberFormat="1" applyFont="1" applyAlignment="1">
      <alignment horizontal="right" wrapText="1"/>
      <protection/>
    </xf>
    <xf numFmtId="49" fontId="0" fillId="0" borderId="0" xfId="53" applyNumberFormat="1" applyAlignment="1">
      <alignment horizontal="right" wrapText="1"/>
      <protection/>
    </xf>
    <xf numFmtId="0" fontId="18" fillId="0" borderId="0" xfId="0" applyFont="1" applyBorder="1" applyAlignment="1">
      <alignment horizontal="center" vertical="center" wrapText="1"/>
    </xf>
    <xf numFmtId="0" fontId="8" fillId="0" borderId="0" xfId="53" applyFont="1" applyAlignment="1">
      <alignment horizontal="right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distributed"/>
    </xf>
    <xf numFmtId="0" fontId="11" fillId="0" borderId="0" xfId="0" applyNumberFormat="1" applyFont="1" applyAlignment="1">
      <alignment horizontal="justify" vertical="top"/>
    </xf>
    <xf numFmtId="0" fontId="11" fillId="0" borderId="19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 vertical="top" wrapText="1"/>
    </xf>
    <xf numFmtId="49" fontId="16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0" xfId="0" applyAlignment="1">
      <alignment horizontal="justify" vertical="justify"/>
    </xf>
    <xf numFmtId="0" fontId="3" fillId="0" borderId="2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2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="115" zoomScaleNormal="115" zoomScalePageLayoutView="0" workbookViewId="0" topLeftCell="A93">
      <selection activeCell="D113" sqref="D113"/>
    </sheetView>
  </sheetViews>
  <sheetFormatPr defaultColWidth="9.140625" defaultRowHeight="12.75"/>
  <cols>
    <col min="1" max="1" width="24.140625" style="0" customWidth="1"/>
    <col min="2" max="2" width="55.00390625" style="0" customWidth="1"/>
    <col min="3" max="3" width="11.8515625" style="39" customWidth="1"/>
    <col min="4" max="4" width="14.28125" style="0" customWidth="1"/>
    <col min="5" max="5" width="13.140625" style="0" customWidth="1"/>
  </cols>
  <sheetData>
    <row r="1" spans="2:5" ht="12.75">
      <c r="B1" s="117" t="s">
        <v>250</v>
      </c>
      <c r="C1" s="117"/>
      <c r="D1" s="117"/>
      <c r="E1" s="117"/>
    </row>
    <row r="2" spans="2:5" ht="12.75" customHeight="1">
      <c r="B2" s="114"/>
      <c r="C2" s="114"/>
      <c r="D2" s="114"/>
      <c r="E2" s="114"/>
    </row>
    <row r="3" spans="1:6" ht="12" customHeight="1">
      <c r="A3" s="118" t="s">
        <v>283</v>
      </c>
      <c r="B3" s="118"/>
      <c r="C3" s="118"/>
      <c r="D3" s="118"/>
      <c r="E3" s="118"/>
      <c r="F3" s="118"/>
    </row>
    <row r="4" ht="5.25" customHeight="1" hidden="1"/>
    <row r="5" spans="1:3" ht="1.5" customHeight="1" hidden="1">
      <c r="A5" s="75"/>
      <c r="B5" s="117"/>
      <c r="C5" s="117"/>
    </row>
    <row r="6" spans="1:3" ht="12.75" hidden="1">
      <c r="A6" s="75"/>
      <c r="B6" s="114"/>
      <c r="C6" s="115"/>
    </row>
    <row r="7" spans="1:3" ht="12.75" hidden="1">
      <c r="A7" s="75"/>
      <c r="B7" s="117"/>
      <c r="C7" s="117"/>
    </row>
    <row r="8" ht="12.75" hidden="1"/>
    <row r="9" ht="12.75" hidden="1"/>
    <row r="10" ht="12.75" hidden="1"/>
    <row r="11" ht="12.75" hidden="1"/>
    <row r="12" spans="1:5" ht="12.75" customHeight="1">
      <c r="A12" s="116" t="s">
        <v>215</v>
      </c>
      <c r="B12" s="116"/>
      <c r="C12" s="116"/>
      <c r="D12" s="116"/>
      <c r="E12" s="116"/>
    </row>
    <row r="13" spans="1:5" ht="27.75" customHeight="1">
      <c r="A13" s="116"/>
      <c r="B13" s="116"/>
      <c r="C13" s="116"/>
      <c r="D13" s="116"/>
      <c r="E13" s="116"/>
    </row>
    <row r="14" spans="1:3" ht="5.25" customHeight="1" hidden="1">
      <c r="A14" s="85"/>
      <c r="B14" s="85"/>
      <c r="C14" s="85"/>
    </row>
    <row r="15" spans="1:3" ht="5.25" customHeight="1" hidden="1">
      <c r="A15" s="81"/>
      <c r="B15" s="81"/>
      <c r="C15" s="81"/>
    </row>
    <row r="16" spans="1:5" ht="76.5">
      <c r="A16" s="1" t="s">
        <v>0</v>
      </c>
      <c r="B16" s="2" t="s">
        <v>1</v>
      </c>
      <c r="C16" s="3" t="s">
        <v>274</v>
      </c>
      <c r="D16" s="3" t="s">
        <v>275</v>
      </c>
      <c r="E16" s="3" t="s">
        <v>246</v>
      </c>
    </row>
    <row r="17" spans="1:5" ht="16.5" customHeight="1">
      <c r="A17" s="3" t="s">
        <v>3</v>
      </c>
      <c r="B17" s="5" t="s">
        <v>72</v>
      </c>
      <c r="C17" s="101">
        <f>C18+C31+C37+C43+C70+C89+C27+C79+C63+C94+C83+C40</f>
        <v>257574.75999999998</v>
      </c>
      <c r="D17" s="101">
        <f>D18+D31+D37+D43+D70+D89+D27+D79+D63+D94+D83+D40</f>
        <v>156644.37199999997</v>
      </c>
      <c r="E17" s="79">
        <f>D17/C17*100</f>
        <v>60.81510936863533</v>
      </c>
    </row>
    <row r="18" spans="1:5" ht="16.5" customHeight="1">
      <c r="A18" s="3" t="s">
        <v>4</v>
      </c>
      <c r="B18" s="5" t="s">
        <v>5</v>
      </c>
      <c r="C18" s="101">
        <f>C19</f>
        <v>36024</v>
      </c>
      <c r="D18" s="101">
        <f>D19</f>
        <v>26616.795000000002</v>
      </c>
      <c r="E18" s="79">
        <f aca="true" t="shared" si="0" ref="E18:E87">D18/C18*100</f>
        <v>73.88628414390406</v>
      </c>
    </row>
    <row r="19" spans="1:5" ht="18" customHeight="1">
      <c r="A19" s="3" t="s">
        <v>6</v>
      </c>
      <c r="B19" s="5" t="s">
        <v>7</v>
      </c>
      <c r="C19" s="101">
        <f>C20+C21+C25+C26</f>
        <v>36024</v>
      </c>
      <c r="D19" s="95">
        <f>D20+D21+D25+D26</f>
        <v>26616.795000000002</v>
      </c>
      <c r="E19" s="79">
        <f t="shared" si="0"/>
        <v>73.88628414390406</v>
      </c>
    </row>
    <row r="20" spans="1:5" s="27" customFormat="1" ht="65.25" customHeight="1">
      <c r="A20" s="8" t="s">
        <v>35</v>
      </c>
      <c r="B20" s="7" t="s">
        <v>221</v>
      </c>
      <c r="C20" s="103">
        <v>35825</v>
      </c>
      <c r="D20" s="98">
        <v>26899.663</v>
      </c>
      <c r="E20" s="80">
        <f t="shared" si="0"/>
        <v>75.08628890439637</v>
      </c>
    </row>
    <row r="21" spans="1:5" s="27" customFormat="1" ht="78" customHeight="1">
      <c r="A21" s="8" t="s">
        <v>120</v>
      </c>
      <c r="B21" s="92" t="s">
        <v>222</v>
      </c>
      <c r="C21" s="103">
        <v>128</v>
      </c>
      <c r="D21" s="98">
        <v>142.598</v>
      </c>
      <c r="E21" s="80">
        <f t="shared" si="0"/>
        <v>111.40468750000001</v>
      </c>
    </row>
    <row r="22" spans="1:5" ht="0.75" customHeight="1" hidden="1">
      <c r="A22" s="8" t="s">
        <v>36</v>
      </c>
      <c r="B22" s="92" t="s">
        <v>9</v>
      </c>
      <c r="C22" s="103"/>
      <c r="D22" s="96"/>
      <c r="E22" s="80" t="e">
        <f t="shared" si="0"/>
        <v>#DIV/0!</v>
      </c>
    </row>
    <row r="23" spans="1:5" ht="77.25" customHeight="1" hidden="1">
      <c r="A23" s="8" t="s">
        <v>37</v>
      </c>
      <c r="B23" s="92" t="s">
        <v>30</v>
      </c>
      <c r="C23" s="103">
        <v>0</v>
      </c>
      <c r="D23" s="98"/>
      <c r="E23" s="80" t="e">
        <f t="shared" si="0"/>
        <v>#DIV/0!</v>
      </c>
    </row>
    <row r="24" spans="1:5" ht="1.5" customHeight="1" hidden="1">
      <c r="A24" s="8" t="s">
        <v>40</v>
      </c>
      <c r="B24" s="92" t="s">
        <v>41</v>
      </c>
      <c r="C24" s="103">
        <v>12</v>
      </c>
      <c r="D24" s="98"/>
      <c r="E24" s="80">
        <f t="shared" si="0"/>
        <v>0</v>
      </c>
    </row>
    <row r="25" spans="1:5" ht="39" customHeight="1">
      <c r="A25" s="8" t="s">
        <v>40</v>
      </c>
      <c r="B25" s="92" t="s">
        <v>223</v>
      </c>
      <c r="C25" s="103">
        <v>12</v>
      </c>
      <c r="D25" s="98">
        <v>-425.466</v>
      </c>
      <c r="E25" s="80">
        <f t="shared" si="0"/>
        <v>-3545.55</v>
      </c>
    </row>
    <row r="26" spans="1:5" ht="76.5" customHeight="1">
      <c r="A26" s="8" t="s">
        <v>42</v>
      </c>
      <c r="B26" s="7" t="s">
        <v>224</v>
      </c>
      <c r="C26" s="103">
        <v>59</v>
      </c>
      <c r="D26" s="98">
        <v>0</v>
      </c>
      <c r="E26" s="80">
        <f t="shared" si="0"/>
        <v>0</v>
      </c>
    </row>
    <row r="27" spans="1:5" ht="15" customHeight="1">
      <c r="A27" s="3" t="s">
        <v>87</v>
      </c>
      <c r="B27" s="28" t="s">
        <v>89</v>
      </c>
      <c r="C27" s="101">
        <f>C28</f>
        <v>8</v>
      </c>
      <c r="D27" s="95">
        <f>D28</f>
        <v>0</v>
      </c>
      <c r="E27" s="79">
        <f t="shared" si="0"/>
        <v>0</v>
      </c>
    </row>
    <row r="28" spans="1:5" ht="15.75" customHeight="1">
      <c r="A28" s="8" t="s">
        <v>243</v>
      </c>
      <c r="B28" s="7" t="s">
        <v>90</v>
      </c>
      <c r="C28" s="103">
        <f>C29+C30</f>
        <v>8</v>
      </c>
      <c r="D28" s="96">
        <f>D29+D30</f>
        <v>0</v>
      </c>
      <c r="E28" s="80">
        <f t="shared" si="0"/>
        <v>0</v>
      </c>
    </row>
    <row r="29" spans="1:5" ht="15.75" customHeight="1">
      <c r="A29" s="8" t="s">
        <v>198</v>
      </c>
      <c r="B29" s="7" t="s">
        <v>90</v>
      </c>
      <c r="C29" s="103">
        <v>7</v>
      </c>
      <c r="D29" s="68">
        <v>0</v>
      </c>
      <c r="E29" s="80">
        <f t="shared" si="0"/>
        <v>0</v>
      </c>
    </row>
    <row r="30" spans="1:5" ht="27.75" customHeight="1">
      <c r="A30" s="8" t="s">
        <v>199</v>
      </c>
      <c r="B30" s="7" t="s">
        <v>200</v>
      </c>
      <c r="C30" s="103">
        <v>1</v>
      </c>
      <c r="D30" s="68">
        <v>0</v>
      </c>
      <c r="E30" s="80">
        <f t="shared" si="0"/>
        <v>0</v>
      </c>
    </row>
    <row r="31" spans="1:5" ht="14.25" customHeight="1">
      <c r="A31" s="3" t="s">
        <v>10</v>
      </c>
      <c r="B31" s="28" t="s">
        <v>11</v>
      </c>
      <c r="C31" s="101">
        <f>C32+C34</f>
        <v>114703.17</v>
      </c>
      <c r="D31" s="95">
        <f>D32+D34</f>
        <v>79603.121</v>
      </c>
      <c r="E31" s="79">
        <f t="shared" si="0"/>
        <v>69.39923369162334</v>
      </c>
    </row>
    <row r="32" spans="1:5" ht="14.25" customHeight="1">
      <c r="A32" s="29" t="s">
        <v>44</v>
      </c>
      <c r="B32" s="28" t="s">
        <v>45</v>
      </c>
      <c r="C32" s="101">
        <f>C33</f>
        <v>6375</v>
      </c>
      <c r="D32" s="95">
        <f>D33</f>
        <v>1683.593</v>
      </c>
      <c r="E32" s="79">
        <f t="shared" si="0"/>
        <v>26.409301960784315</v>
      </c>
    </row>
    <row r="33" spans="1:5" ht="39" customHeight="1">
      <c r="A33" s="37" t="s">
        <v>74</v>
      </c>
      <c r="B33" s="7" t="s">
        <v>201</v>
      </c>
      <c r="C33" s="103">
        <v>6375</v>
      </c>
      <c r="D33" s="98">
        <v>1683.593</v>
      </c>
      <c r="E33" s="80">
        <f t="shared" si="0"/>
        <v>26.409301960784315</v>
      </c>
    </row>
    <row r="34" spans="1:5" ht="14.25" customHeight="1">
      <c r="A34" s="29" t="s">
        <v>12</v>
      </c>
      <c r="B34" s="28" t="s">
        <v>13</v>
      </c>
      <c r="C34" s="101">
        <f>C35+C36</f>
        <v>108328.17</v>
      </c>
      <c r="D34" s="95">
        <f>D35+D36</f>
        <v>77919.528</v>
      </c>
      <c r="E34" s="79">
        <f t="shared" si="0"/>
        <v>71.92914640762417</v>
      </c>
    </row>
    <row r="35" spans="1:5" ht="51.75" customHeight="1">
      <c r="A35" s="30" t="s">
        <v>33</v>
      </c>
      <c r="B35" s="7" t="s">
        <v>186</v>
      </c>
      <c r="C35" s="103">
        <v>6653</v>
      </c>
      <c r="D35" s="98">
        <v>3178.111</v>
      </c>
      <c r="E35" s="80">
        <f t="shared" si="0"/>
        <v>47.76959266496317</v>
      </c>
    </row>
    <row r="36" spans="1:5" ht="51">
      <c r="A36" s="31" t="s">
        <v>34</v>
      </c>
      <c r="B36" s="7" t="s">
        <v>187</v>
      </c>
      <c r="C36" s="103">
        <v>101675.17</v>
      </c>
      <c r="D36" s="98">
        <v>74741.417</v>
      </c>
      <c r="E36" s="80">
        <f t="shared" si="0"/>
        <v>73.50999954069415</v>
      </c>
    </row>
    <row r="37" spans="1:5" ht="30" customHeight="1" hidden="1">
      <c r="A37" s="51" t="s">
        <v>82</v>
      </c>
      <c r="B37" s="28" t="s">
        <v>83</v>
      </c>
      <c r="C37" s="101">
        <f>C38</f>
        <v>0</v>
      </c>
      <c r="D37" s="68"/>
      <c r="E37" s="80" t="e">
        <f t="shared" si="0"/>
        <v>#DIV/0!</v>
      </c>
    </row>
    <row r="38" spans="1:5" ht="15" customHeight="1" hidden="1">
      <c r="A38" s="31" t="s">
        <v>85</v>
      </c>
      <c r="B38" s="7" t="s">
        <v>11</v>
      </c>
      <c r="C38" s="103">
        <f>C39</f>
        <v>0</v>
      </c>
      <c r="D38" s="68"/>
      <c r="E38" s="80" t="e">
        <f t="shared" si="0"/>
        <v>#DIV/0!</v>
      </c>
    </row>
    <row r="39" spans="1:5" ht="25.5" customHeight="1" hidden="1">
      <c r="A39" s="31" t="s">
        <v>86</v>
      </c>
      <c r="B39" s="7" t="s">
        <v>84</v>
      </c>
      <c r="C39" s="103">
        <v>0</v>
      </c>
      <c r="D39" s="68"/>
      <c r="E39" s="80" t="e">
        <f t="shared" si="0"/>
        <v>#DIV/0!</v>
      </c>
    </row>
    <row r="40" spans="1:5" ht="25.5">
      <c r="A40" s="51" t="s">
        <v>82</v>
      </c>
      <c r="B40" s="28" t="s">
        <v>83</v>
      </c>
      <c r="C40" s="101">
        <f>C41</f>
        <v>2</v>
      </c>
      <c r="D40" s="97">
        <f>D41</f>
        <v>1.663</v>
      </c>
      <c r="E40" s="80">
        <f t="shared" si="0"/>
        <v>83.15</v>
      </c>
    </row>
    <row r="41" spans="1:5" ht="15">
      <c r="A41" s="31" t="s">
        <v>85</v>
      </c>
      <c r="B41" s="7" t="s">
        <v>11</v>
      </c>
      <c r="C41" s="103">
        <f>C42</f>
        <v>2</v>
      </c>
      <c r="D41" s="98">
        <f>D42</f>
        <v>1.663</v>
      </c>
      <c r="E41" s="80">
        <f t="shared" si="0"/>
        <v>83.15</v>
      </c>
    </row>
    <row r="42" spans="1:5" ht="25.5">
      <c r="A42" s="31" t="s">
        <v>249</v>
      </c>
      <c r="B42" s="7" t="s">
        <v>84</v>
      </c>
      <c r="C42" s="103">
        <v>2</v>
      </c>
      <c r="D42" s="98">
        <v>1.663</v>
      </c>
      <c r="E42" s="80">
        <f t="shared" si="0"/>
        <v>83.15</v>
      </c>
    </row>
    <row r="43" spans="1:5" ht="28.5" customHeight="1">
      <c r="A43" s="2" t="s">
        <v>14</v>
      </c>
      <c r="B43" s="32" t="s">
        <v>188</v>
      </c>
      <c r="C43" s="104">
        <f>C44+C57+C58</f>
        <v>34306.159999999996</v>
      </c>
      <c r="D43" s="97">
        <f>D44+D57+D58</f>
        <v>21535.292999999998</v>
      </c>
      <c r="E43" s="79">
        <f t="shared" si="0"/>
        <v>62.773837118465025</v>
      </c>
    </row>
    <row r="44" spans="1:5" ht="65.25" customHeight="1">
      <c r="A44" s="2" t="s">
        <v>16</v>
      </c>
      <c r="B44" s="28" t="s">
        <v>189</v>
      </c>
      <c r="C44" s="104">
        <f>C45+C52+C55</f>
        <v>10925.9</v>
      </c>
      <c r="D44" s="97">
        <f>D45+D52+D55</f>
        <v>7390.4529999999995</v>
      </c>
      <c r="E44" s="79">
        <f t="shared" si="0"/>
        <v>67.64159474276718</v>
      </c>
    </row>
    <row r="45" spans="1:5" ht="51" customHeight="1">
      <c r="A45" s="2" t="s">
        <v>17</v>
      </c>
      <c r="B45" s="28" t="s">
        <v>48</v>
      </c>
      <c r="C45" s="104">
        <f>C46</f>
        <v>9500</v>
      </c>
      <c r="D45" s="97">
        <f>D46</f>
        <v>7125.498</v>
      </c>
      <c r="E45" s="79">
        <f t="shared" si="0"/>
        <v>75.00524210526316</v>
      </c>
    </row>
    <row r="46" spans="1:5" ht="64.5" customHeight="1">
      <c r="A46" s="18" t="s">
        <v>216</v>
      </c>
      <c r="B46" s="7" t="s">
        <v>239</v>
      </c>
      <c r="C46" s="105">
        <v>9500</v>
      </c>
      <c r="D46" s="98">
        <v>7125.498</v>
      </c>
      <c r="E46" s="80">
        <f t="shared" si="0"/>
        <v>75.00524210526316</v>
      </c>
    </row>
    <row r="47" spans="1:5" ht="63.75" customHeight="1" hidden="1">
      <c r="A47" s="61" t="s">
        <v>145</v>
      </c>
      <c r="B47" s="62" t="s">
        <v>146</v>
      </c>
      <c r="C47" s="106">
        <f>C48</f>
        <v>0</v>
      </c>
      <c r="D47" s="68"/>
      <c r="E47" s="80" t="e">
        <f t="shared" si="0"/>
        <v>#DIV/0!</v>
      </c>
    </row>
    <row r="48" spans="1:5" ht="51.75" customHeight="1" hidden="1">
      <c r="A48" s="61" t="s">
        <v>70</v>
      </c>
      <c r="B48" s="62" t="s">
        <v>144</v>
      </c>
      <c r="C48" s="107">
        <v>0</v>
      </c>
      <c r="D48" s="68"/>
      <c r="E48" s="80" t="e">
        <f t="shared" si="0"/>
        <v>#DIV/0!</v>
      </c>
    </row>
    <row r="49" spans="1:5" s="26" customFormat="1" ht="25.5" hidden="1">
      <c r="A49" s="77" t="s">
        <v>178</v>
      </c>
      <c r="B49" s="78" t="s">
        <v>179</v>
      </c>
      <c r="C49" s="108">
        <f>C50</f>
        <v>0</v>
      </c>
      <c r="D49" s="67"/>
      <c r="E49" s="80" t="e">
        <f t="shared" si="0"/>
        <v>#DIV/0!</v>
      </c>
    </row>
    <row r="50" spans="1:5" ht="38.25" hidden="1">
      <c r="A50" s="76" t="s">
        <v>183</v>
      </c>
      <c r="B50" s="76" t="s">
        <v>180</v>
      </c>
      <c r="C50" s="107">
        <f>C51</f>
        <v>0</v>
      </c>
      <c r="D50" s="68"/>
      <c r="E50" s="80" t="e">
        <f t="shared" si="0"/>
        <v>#DIV/0!</v>
      </c>
    </row>
    <row r="51" spans="1:5" ht="44.25" customHeight="1" hidden="1">
      <c r="A51" s="76" t="s">
        <v>181</v>
      </c>
      <c r="B51" s="76" t="s">
        <v>182</v>
      </c>
      <c r="C51" s="107">
        <v>0</v>
      </c>
      <c r="D51" s="68"/>
      <c r="E51" s="80" t="e">
        <f t="shared" si="0"/>
        <v>#DIV/0!</v>
      </c>
    </row>
    <row r="52" spans="1:5" ht="65.25" customHeight="1">
      <c r="A52" s="82" t="s">
        <v>185</v>
      </c>
      <c r="B52" s="83" t="s">
        <v>212</v>
      </c>
      <c r="C52" s="108">
        <f>C53</f>
        <v>1425.9</v>
      </c>
      <c r="D52" s="97">
        <f>D53</f>
        <v>264.955</v>
      </c>
      <c r="E52" s="79">
        <f t="shared" si="0"/>
        <v>18.581597587488602</v>
      </c>
    </row>
    <row r="53" spans="1:5" ht="62.25" customHeight="1">
      <c r="A53" s="84" t="s">
        <v>184</v>
      </c>
      <c r="B53" s="84" t="s">
        <v>213</v>
      </c>
      <c r="C53" s="107">
        <v>1425.9</v>
      </c>
      <c r="D53" s="98">
        <v>264.955</v>
      </c>
      <c r="E53" s="80">
        <f t="shared" si="0"/>
        <v>18.581597587488602</v>
      </c>
    </row>
    <row r="54" spans="1:5" ht="63.75" customHeight="1" hidden="1">
      <c r="A54" s="82" t="s">
        <v>145</v>
      </c>
      <c r="B54" s="82" t="s">
        <v>219</v>
      </c>
      <c r="C54" s="108">
        <f>C55</f>
        <v>0</v>
      </c>
      <c r="D54" s="68"/>
      <c r="E54" s="80" t="e">
        <f t="shared" si="0"/>
        <v>#DIV/0!</v>
      </c>
    </row>
    <row r="55" spans="1:5" ht="52.5" customHeight="1" hidden="1">
      <c r="A55" s="84" t="s">
        <v>70</v>
      </c>
      <c r="B55" s="84" t="s">
        <v>202</v>
      </c>
      <c r="C55" s="107">
        <v>0</v>
      </c>
      <c r="D55" s="68"/>
      <c r="E55" s="80" t="e">
        <f t="shared" si="0"/>
        <v>#DIV/0!</v>
      </c>
    </row>
    <row r="56" spans="1:5" ht="39.75" customHeight="1" hidden="1">
      <c r="A56" s="82" t="s">
        <v>214</v>
      </c>
      <c r="B56" s="82" t="s">
        <v>240</v>
      </c>
      <c r="C56" s="108">
        <f>C57</f>
        <v>0</v>
      </c>
      <c r="D56" s="97">
        <f>D57</f>
        <v>0</v>
      </c>
      <c r="E56" s="79"/>
    </row>
    <row r="57" spans="1:5" ht="50.25" customHeight="1" hidden="1">
      <c r="A57" s="84" t="s">
        <v>181</v>
      </c>
      <c r="B57" s="84" t="s">
        <v>182</v>
      </c>
      <c r="C57" s="107">
        <v>0</v>
      </c>
      <c r="D57" s="98">
        <v>0</v>
      </c>
      <c r="E57" s="80"/>
    </row>
    <row r="58" spans="1:5" ht="63" customHeight="1">
      <c r="A58" s="2" t="s">
        <v>52</v>
      </c>
      <c r="B58" s="28" t="s">
        <v>205</v>
      </c>
      <c r="C58" s="102">
        <f>C61+C59</f>
        <v>23380.26</v>
      </c>
      <c r="D58" s="97">
        <f>D61+D59</f>
        <v>14144.84</v>
      </c>
      <c r="E58" s="79">
        <f t="shared" si="0"/>
        <v>60.499070583475124</v>
      </c>
    </row>
    <row r="59" spans="1:5" ht="37.5" customHeight="1" hidden="1">
      <c r="A59" s="35" t="s">
        <v>51</v>
      </c>
      <c r="B59" s="63" t="s">
        <v>143</v>
      </c>
      <c r="C59" s="102">
        <f>C60</f>
        <v>0</v>
      </c>
      <c r="D59" s="68"/>
      <c r="E59" s="80" t="e">
        <f t="shared" si="0"/>
        <v>#DIV/0!</v>
      </c>
    </row>
    <row r="60" spans="1:5" ht="28.5" customHeight="1" hidden="1">
      <c r="A60" s="61" t="s">
        <v>54</v>
      </c>
      <c r="B60" s="62" t="s">
        <v>142</v>
      </c>
      <c r="C60" s="107"/>
      <c r="D60" s="68"/>
      <c r="E60" s="80" t="e">
        <f t="shared" si="0"/>
        <v>#DIV/0!</v>
      </c>
    </row>
    <row r="61" spans="1:5" ht="63.75" customHeight="1">
      <c r="A61" s="87" t="s">
        <v>55</v>
      </c>
      <c r="B61" s="88" t="s">
        <v>203</v>
      </c>
      <c r="C61" s="105">
        <f>C62</f>
        <v>23380.26</v>
      </c>
      <c r="D61" s="98">
        <f>D62</f>
        <v>14144.84</v>
      </c>
      <c r="E61" s="80">
        <f t="shared" si="0"/>
        <v>60.499070583475124</v>
      </c>
    </row>
    <row r="62" spans="1:5" ht="67.5" customHeight="1">
      <c r="A62" s="18" t="s">
        <v>58</v>
      </c>
      <c r="B62" s="7" t="s">
        <v>204</v>
      </c>
      <c r="C62" s="105">
        <v>23380.26</v>
      </c>
      <c r="D62" s="98">
        <v>14144.84</v>
      </c>
      <c r="E62" s="80">
        <f t="shared" si="0"/>
        <v>60.499070583475124</v>
      </c>
    </row>
    <row r="63" spans="1:5" ht="25.5">
      <c r="A63" s="35" t="s">
        <v>235</v>
      </c>
      <c r="B63" s="34" t="s">
        <v>236</v>
      </c>
      <c r="C63" s="102">
        <f>C64+C67</f>
        <v>3759.3</v>
      </c>
      <c r="D63" s="97">
        <f>D64+D67</f>
        <v>1722.266</v>
      </c>
      <c r="E63" s="79">
        <f t="shared" si="0"/>
        <v>45.81347591306893</v>
      </c>
    </row>
    <row r="64" spans="1:5" ht="15">
      <c r="A64" s="23" t="s">
        <v>233</v>
      </c>
      <c r="B64" s="33" t="s">
        <v>234</v>
      </c>
      <c r="C64" s="106">
        <f>C65</f>
        <v>2356.3</v>
      </c>
      <c r="D64" s="98">
        <f>D65</f>
        <v>243.74</v>
      </c>
      <c r="E64" s="80">
        <f t="shared" si="0"/>
        <v>10.34418367779994</v>
      </c>
    </row>
    <row r="65" spans="1:5" ht="15">
      <c r="A65" s="23" t="s">
        <v>231</v>
      </c>
      <c r="B65" s="94" t="s">
        <v>232</v>
      </c>
      <c r="C65" s="106">
        <f>C66</f>
        <v>2356.3</v>
      </c>
      <c r="D65" s="98">
        <f>D66</f>
        <v>243.74</v>
      </c>
      <c r="E65" s="80">
        <f t="shared" si="0"/>
        <v>10.34418367779994</v>
      </c>
    </row>
    <row r="66" spans="1:5" ht="25.5">
      <c r="A66" s="23" t="s">
        <v>229</v>
      </c>
      <c r="B66" s="33" t="s">
        <v>230</v>
      </c>
      <c r="C66" s="106">
        <v>2356.3</v>
      </c>
      <c r="D66" s="106">
        <v>243.74</v>
      </c>
      <c r="E66" s="80">
        <f t="shared" si="0"/>
        <v>10.34418367779994</v>
      </c>
    </row>
    <row r="67" spans="1:5" ht="15">
      <c r="A67" s="23" t="s">
        <v>258</v>
      </c>
      <c r="B67" s="33" t="s">
        <v>259</v>
      </c>
      <c r="C67" s="106">
        <f>C68</f>
        <v>1403</v>
      </c>
      <c r="D67" s="106">
        <f>D68</f>
        <v>1478.526</v>
      </c>
      <c r="E67" s="80">
        <f t="shared" si="0"/>
        <v>105.38317890235211</v>
      </c>
    </row>
    <row r="68" spans="1:5" ht="15">
      <c r="A68" s="23" t="s">
        <v>260</v>
      </c>
      <c r="B68" s="33" t="s">
        <v>261</v>
      </c>
      <c r="C68" s="106">
        <f>C69</f>
        <v>1403</v>
      </c>
      <c r="D68" s="106">
        <f>D69</f>
        <v>1478.526</v>
      </c>
      <c r="E68" s="80">
        <f t="shared" si="0"/>
        <v>105.38317890235211</v>
      </c>
    </row>
    <row r="69" spans="1:5" ht="15">
      <c r="A69" s="23" t="s">
        <v>262</v>
      </c>
      <c r="B69" s="33" t="s">
        <v>263</v>
      </c>
      <c r="C69" s="106">
        <v>1403</v>
      </c>
      <c r="D69" s="98">
        <v>1478.526</v>
      </c>
      <c r="E69" s="80">
        <f t="shared" si="0"/>
        <v>105.38317890235211</v>
      </c>
    </row>
    <row r="70" spans="1:5" ht="17.25" customHeight="1">
      <c r="A70" s="2" t="s">
        <v>59</v>
      </c>
      <c r="B70" s="28" t="s">
        <v>60</v>
      </c>
      <c r="C70" s="104">
        <f>C71+C74</f>
        <v>62511.57</v>
      </c>
      <c r="D70" s="97">
        <f>D71+D74</f>
        <v>21767.515</v>
      </c>
      <c r="E70" s="79">
        <f t="shared" si="0"/>
        <v>34.8215778295122</v>
      </c>
    </row>
    <row r="71" spans="1:5" ht="65.25" customHeight="1">
      <c r="A71" s="18" t="s">
        <v>104</v>
      </c>
      <c r="B71" s="7" t="s">
        <v>206</v>
      </c>
      <c r="C71" s="105">
        <f>C72</f>
        <v>29760.57</v>
      </c>
      <c r="D71" s="98">
        <f>D72</f>
        <v>12869.343</v>
      </c>
      <c r="E71" s="80">
        <f t="shared" si="0"/>
        <v>43.24293183900712</v>
      </c>
    </row>
    <row r="72" spans="1:5" ht="64.5" customHeight="1">
      <c r="A72" s="18" t="s">
        <v>218</v>
      </c>
      <c r="B72" s="7" t="s">
        <v>207</v>
      </c>
      <c r="C72" s="105">
        <f>C73</f>
        <v>29760.57</v>
      </c>
      <c r="D72" s="98">
        <f>D73</f>
        <v>12869.343</v>
      </c>
      <c r="E72" s="80">
        <f t="shared" si="0"/>
        <v>43.24293183900712</v>
      </c>
    </row>
    <row r="73" spans="1:5" ht="76.5" customHeight="1">
      <c r="A73" s="18" t="s">
        <v>217</v>
      </c>
      <c r="B73" s="7" t="s">
        <v>220</v>
      </c>
      <c r="C73" s="105">
        <v>29760.57</v>
      </c>
      <c r="D73" s="98">
        <v>12869.343</v>
      </c>
      <c r="E73" s="80">
        <f t="shared" si="0"/>
        <v>43.24293183900712</v>
      </c>
    </row>
    <row r="74" spans="1:5" ht="51.75" customHeight="1">
      <c r="A74" s="18" t="s">
        <v>92</v>
      </c>
      <c r="B74" s="7" t="s">
        <v>208</v>
      </c>
      <c r="C74" s="105">
        <f>C75+C77</f>
        <v>32751</v>
      </c>
      <c r="D74" s="98">
        <f>D75+D77</f>
        <v>8898.172</v>
      </c>
      <c r="E74" s="80">
        <f t="shared" si="0"/>
        <v>27.169161246984824</v>
      </c>
    </row>
    <row r="75" spans="1:5" ht="30.75" customHeight="1">
      <c r="A75" s="23" t="s">
        <v>177</v>
      </c>
      <c r="B75" s="33" t="s">
        <v>209</v>
      </c>
      <c r="C75" s="106">
        <f>C76</f>
        <v>8181</v>
      </c>
      <c r="D75" s="98">
        <f>D76</f>
        <v>4472.872</v>
      </c>
      <c r="E75" s="80">
        <f t="shared" si="0"/>
        <v>54.67390294585014</v>
      </c>
    </row>
    <row r="76" spans="1:5" ht="39" customHeight="1">
      <c r="A76" s="23" t="s">
        <v>238</v>
      </c>
      <c r="B76" s="33" t="s">
        <v>61</v>
      </c>
      <c r="C76" s="106">
        <v>8181</v>
      </c>
      <c r="D76" s="98">
        <v>4472.872</v>
      </c>
      <c r="E76" s="80">
        <f t="shared" si="0"/>
        <v>54.67390294585014</v>
      </c>
    </row>
    <row r="77" spans="1:5" ht="51.75" customHeight="1">
      <c r="A77" s="23" t="s">
        <v>176</v>
      </c>
      <c r="B77" s="33" t="s">
        <v>210</v>
      </c>
      <c r="C77" s="106">
        <f>C78</f>
        <v>24570</v>
      </c>
      <c r="D77" s="98">
        <f>D78</f>
        <v>4425.3</v>
      </c>
      <c r="E77" s="80">
        <f t="shared" si="0"/>
        <v>18.01098901098901</v>
      </c>
    </row>
    <row r="78" spans="1:5" ht="38.25">
      <c r="A78" s="23" t="s">
        <v>237</v>
      </c>
      <c r="B78" s="33" t="s">
        <v>211</v>
      </c>
      <c r="C78" s="106">
        <v>24570</v>
      </c>
      <c r="D78" s="98">
        <v>4425.3</v>
      </c>
      <c r="E78" s="80">
        <f t="shared" si="0"/>
        <v>18.01098901098901</v>
      </c>
    </row>
    <row r="79" spans="1:5" s="26" customFormat="1" ht="25.5" hidden="1">
      <c r="A79" s="35" t="s">
        <v>235</v>
      </c>
      <c r="B79" s="34" t="s">
        <v>236</v>
      </c>
      <c r="C79" s="102">
        <f>C80</f>
        <v>0</v>
      </c>
      <c r="D79" s="67"/>
      <c r="E79" s="80" t="e">
        <f t="shared" si="0"/>
        <v>#DIV/0!</v>
      </c>
    </row>
    <row r="80" spans="1:5" ht="15" hidden="1">
      <c r="A80" s="23" t="s">
        <v>233</v>
      </c>
      <c r="B80" s="33" t="s">
        <v>234</v>
      </c>
      <c r="C80" s="106">
        <f>C81</f>
        <v>0</v>
      </c>
      <c r="D80" s="68"/>
      <c r="E80" s="80" t="e">
        <f t="shared" si="0"/>
        <v>#DIV/0!</v>
      </c>
    </row>
    <row r="81" spans="1:5" ht="15" hidden="1">
      <c r="A81" s="23" t="s">
        <v>231</v>
      </c>
      <c r="B81" s="94" t="s">
        <v>232</v>
      </c>
      <c r="C81" s="106">
        <f>C82</f>
        <v>0</v>
      </c>
      <c r="D81" s="68"/>
      <c r="E81" s="80" t="e">
        <f t="shared" si="0"/>
        <v>#DIV/0!</v>
      </c>
    </row>
    <row r="82" spans="1:5" ht="24.75" customHeight="1" hidden="1">
      <c r="A82" s="23" t="s">
        <v>229</v>
      </c>
      <c r="B82" s="33" t="s">
        <v>230</v>
      </c>
      <c r="C82" s="106">
        <v>0</v>
      </c>
      <c r="D82" s="68"/>
      <c r="E82" s="80" t="e">
        <f t="shared" si="0"/>
        <v>#DIV/0!</v>
      </c>
    </row>
    <row r="83" spans="1:5" ht="14.25">
      <c r="A83" s="35" t="s">
        <v>192</v>
      </c>
      <c r="B83" s="34" t="s">
        <v>193</v>
      </c>
      <c r="C83" s="102">
        <f>C87</f>
        <v>691.56</v>
      </c>
      <c r="D83" s="97">
        <f>D84+D87</f>
        <v>13.063</v>
      </c>
      <c r="E83" s="79">
        <f t="shared" si="0"/>
        <v>1.8889178090115106</v>
      </c>
    </row>
    <row r="84" spans="1:5" s="27" customFormat="1" ht="25.5">
      <c r="A84" s="23" t="s">
        <v>268</v>
      </c>
      <c r="B84" s="33" t="s">
        <v>269</v>
      </c>
      <c r="C84" s="106"/>
      <c r="D84" s="98">
        <f>D85</f>
        <v>13.063</v>
      </c>
      <c r="E84" s="79"/>
    </row>
    <row r="85" spans="1:5" s="27" customFormat="1" ht="38.25">
      <c r="A85" s="23" t="s">
        <v>265</v>
      </c>
      <c r="B85" s="33" t="s">
        <v>267</v>
      </c>
      <c r="C85" s="106"/>
      <c r="D85" s="98">
        <f>D86</f>
        <v>13.063</v>
      </c>
      <c r="E85" s="79"/>
    </row>
    <row r="86" spans="1:5" s="27" customFormat="1" ht="51">
      <c r="A86" s="23" t="s">
        <v>264</v>
      </c>
      <c r="B86" s="33" t="s">
        <v>266</v>
      </c>
      <c r="C86" s="106"/>
      <c r="D86" s="98">
        <v>13.063</v>
      </c>
      <c r="E86" s="79"/>
    </row>
    <row r="87" spans="1:5" ht="25.5">
      <c r="A87" s="23" t="s">
        <v>194</v>
      </c>
      <c r="B87" s="33" t="s">
        <v>195</v>
      </c>
      <c r="C87" s="106">
        <f>C88</f>
        <v>691.56</v>
      </c>
      <c r="D87" s="98">
        <f>D88</f>
        <v>0</v>
      </c>
      <c r="E87" s="80">
        <f t="shared" si="0"/>
        <v>0</v>
      </c>
    </row>
    <row r="88" spans="1:5" ht="25.5">
      <c r="A88" s="23" t="s">
        <v>196</v>
      </c>
      <c r="B88" s="33" t="s">
        <v>197</v>
      </c>
      <c r="C88" s="106">
        <v>691.56</v>
      </c>
      <c r="D88" s="68">
        <v>0</v>
      </c>
      <c r="E88" s="80">
        <f aca="true" t="shared" si="1" ref="E88:E132">D88/C88*100</f>
        <v>0</v>
      </c>
    </row>
    <row r="89" spans="1:5" ht="14.25" customHeight="1">
      <c r="A89" s="35" t="s">
        <v>76</v>
      </c>
      <c r="B89" s="34" t="s">
        <v>77</v>
      </c>
      <c r="C89" s="102">
        <f>C90+C92</f>
        <v>5569</v>
      </c>
      <c r="D89" s="102">
        <f>D90+D92</f>
        <v>5384.656</v>
      </c>
      <c r="E89" s="79">
        <f t="shared" si="1"/>
        <v>96.68981863889388</v>
      </c>
    </row>
    <row r="90" spans="1:5" ht="14.25" customHeight="1">
      <c r="A90" s="35" t="s">
        <v>251</v>
      </c>
      <c r="B90" s="34" t="s">
        <v>252</v>
      </c>
      <c r="C90" s="102">
        <f>C91</f>
        <v>0</v>
      </c>
      <c r="D90" s="97">
        <f>D91</f>
        <v>15.445</v>
      </c>
      <c r="E90" s="79"/>
    </row>
    <row r="91" spans="1:5" s="27" customFormat="1" ht="14.25" customHeight="1">
      <c r="A91" s="23" t="s">
        <v>247</v>
      </c>
      <c r="B91" s="21" t="s">
        <v>248</v>
      </c>
      <c r="C91" s="106">
        <v>0</v>
      </c>
      <c r="D91" s="98">
        <v>15.445</v>
      </c>
      <c r="E91" s="79"/>
    </row>
    <row r="92" spans="1:5" s="26" customFormat="1" ht="12.75" customHeight="1">
      <c r="A92" s="35" t="s">
        <v>78</v>
      </c>
      <c r="B92" s="34" t="s">
        <v>77</v>
      </c>
      <c r="C92" s="102">
        <f>C93</f>
        <v>5569</v>
      </c>
      <c r="D92" s="97">
        <f>D93</f>
        <v>5369.211</v>
      </c>
      <c r="E92" s="79">
        <f t="shared" si="1"/>
        <v>96.4124797988867</v>
      </c>
    </row>
    <row r="93" spans="1:5" ht="12" customHeight="1">
      <c r="A93" s="23" t="s">
        <v>79</v>
      </c>
      <c r="B93" s="33" t="s">
        <v>80</v>
      </c>
      <c r="C93" s="106">
        <v>5569</v>
      </c>
      <c r="D93" s="106">
        <v>5369.211</v>
      </c>
      <c r="E93" s="80">
        <f t="shared" si="1"/>
        <v>96.4124797988867</v>
      </c>
    </row>
    <row r="94" spans="1:5" s="26" customFormat="1" ht="0.75" customHeight="1" hidden="1">
      <c r="A94" s="35" t="s">
        <v>192</v>
      </c>
      <c r="B94" s="34" t="s">
        <v>245</v>
      </c>
      <c r="C94" s="102"/>
      <c r="D94" s="67"/>
      <c r="E94" s="80" t="e">
        <f t="shared" si="1"/>
        <v>#DIV/0!</v>
      </c>
    </row>
    <row r="95" spans="1:5" ht="25.5" hidden="1">
      <c r="A95" s="23" t="s">
        <v>194</v>
      </c>
      <c r="B95" s="33" t="s">
        <v>195</v>
      </c>
      <c r="C95" s="106"/>
      <c r="D95" s="68"/>
      <c r="E95" s="80" t="e">
        <f t="shared" si="1"/>
        <v>#DIV/0!</v>
      </c>
    </row>
    <row r="96" spans="1:5" ht="25.5" hidden="1">
      <c r="A96" s="23" t="s">
        <v>196</v>
      </c>
      <c r="B96" s="33" t="s">
        <v>244</v>
      </c>
      <c r="C96" s="106"/>
      <c r="D96" s="68"/>
      <c r="E96" s="80" t="e">
        <f t="shared" si="1"/>
        <v>#DIV/0!</v>
      </c>
    </row>
    <row r="97" spans="1:5" ht="12.75" customHeight="1">
      <c r="A97" s="35" t="s">
        <v>167</v>
      </c>
      <c r="B97" s="34" t="s">
        <v>168</v>
      </c>
      <c r="C97" s="102">
        <f>C113+C126+C128</f>
        <v>41544.645000000004</v>
      </c>
      <c r="D97" s="102">
        <f>D113+D126+D128+D130</f>
        <v>27335.819</v>
      </c>
      <c r="E97" s="79">
        <f t="shared" si="1"/>
        <v>65.79865828676596</v>
      </c>
    </row>
    <row r="98" spans="1:5" ht="25.5" hidden="1">
      <c r="A98" s="35" t="s">
        <v>18</v>
      </c>
      <c r="B98" s="34" t="s">
        <v>126</v>
      </c>
      <c r="C98" s="102">
        <f>C99+C108</f>
        <v>0</v>
      </c>
      <c r="D98" s="68"/>
      <c r="E98" s="79" t="e">
        <f t="shared" si="1"/>
        <v>#DIV/0!</v>
      </c>
    </row>
    <row r="99" spans="1:5" ht="24.75" customHeight="1" hidden="1">
      <c r="A99" s="35" t="s">
        <v>159</v>
      </c>
      <c r="B99" s="34" t="s">
        <v>160</v>
      </c>
      <c r="C99" s="102">
        <f>C100+C102+C105</f>
        <v>0</v>
      </c>
      <c r="D99" s="68"/>
      <c r="E99" s="79" t="e">
        <f t="shared" si="1"/>
        <v>#DIV/0!</v>
      </c>
    </row>
    <row r="100" spans="1:5" ht="0.75" customHeight="1" hidden="1">
      <c r="A100" s="23" t="s">
        <v>98</v>
      </c>
      <c r="B100" s="33" t="s">
        <v>152</v>
      </c>
      <c r="C100" s="106">
        <f>C101</f>
        <v>0</v>
      </c>
      <c r="D100" s="68"/>
      <c r="E100" s="79" t="e">
        <f t="shared" si="1"/>
        <v>#DIV/0!</v>
      </c>
    </row>
    <row r="101" spans="1:5" ht="38.25" hidden="1">
      <c r="A101" s="23" t="s">
        <v>99</v>
      </c>
      <c r="B101" s="33" t="s">
        <v>139</v>
      </c>
      <c r="C101" s="106">
        <v>0</v>
      </c>
      <c r="D101" s="68"/>
      <c r="E101" s="79" t="e">
        <f t="shared" si="1"/>
        <v>#DIV/0!</v>
      </c>
    </row>
    <row r="102" spans="1:5" ht="76.5" hidden="1">
      <c r="A102" s="23" t="s">
        <v>127</v>
      </c>
      <c r="B102" s="33" t="s">
        <v>134</v>
      </c>
      <c r="C102" s="106">
        <f>C103</f>
        <v>0</v>
      </c>
      <c r="D102" s="68"/>
      <c r="E102" s="79" t="e">
        <f t="shared" si="1"/>
        <v>#DIV/0!</v>
      </c>
    </row>
    <row r="103" spans="1:5" ht="15.75" customHeight="1" hidden="1">
      <c r="A103" s="18" t="s">
        <v>128</v>
      </c>
      <c r="B103" s="7" t="s">
        <v>135</v>
      </c>
      <c r="C103" s="105">
        <f>C104</f>
        <v>0</v>
      </c>
      <c r="D103" s="68"/>
      <c r="E103" s="79" t="e">
        <f t="shared" si="1"/>
        <v>#DIV/0!</v>
      </c>
    </row>
    <row r="104" spans="1:5" ht="51" hidden="1">
      <c r="A104" s="23" t="s">
        <v>129</v>
      </c>
      <c r="B104" s="33" t="s">
        <v>133</v>
      </c>
      <c r="C104" s="106">
        <v>0</v>
      </c>
      <c r="D104" s="68"/>
      <c r="E104" s="79" t="e">
        <f t="shared" si="1"/>
        <v>#DIV/0!</v>
      </c>
    </row>
    <row r="105" spans="1:5" ht="51" hidden="1">
      <c r="A105" s="23" t="s">
        <v>130</v>
      </c>
      <c r="B105" s="33" t="s">
        <v>136</v>
      </c>
      <c r="C105" s="106">
        <f>C106</f>
        <v>0</v>
      </c>
      <c r="D105" s="68"/>
      <c r="E105" s="79" t="e">
        <f t="shared" si="1"/>
        <v>#DIV/0!</v>
      </c>
    </row>
    <row r="106" spans="1:5" ht="51" hidden="1">
      <c r="A106" s="18" t="s">
        <v>131</v>
      </c>
      <c r="B106" s="7" t="s">
        <v>137</v>
      </c>
      <c r="C106" s="105">
        <f>C107</f>
        <v>0</v>
      </c>
      <c r="D106" s="68"/>
      <c r="E106" s="79" t="e">
        <f t="shared" si="1"/>
        <v>#DIV/0!</v>
      </c>
    </row>
    <row r="107" spans="1:5" ht="38.25" hidden="1">
      <c r="A107" s="23" t="s">
        <v>132</v>
      </c>
      <c r="B107" s="33" t="s">
        <v>138</v>
      </c>
      <c r="C107" s="106">
        <v>0</v>
      </c>
      <c r="D107" s="68"/>
      <c r="E107" s="79" t="e">
        <f t="shared" si="1"/>
        <v>#DIV/0!</v>
      </c>
    </row>
    <row r="108" spans="1:5" ht="14.25" hidden="1">
      <c r="A108" s="35" t="s">
        <v>153</v>
      </c>
      <c r="B108" s="34" t="s">
        <v>154</v>
      </c>
      <c r="C108" s="102">
        <f>C111+C109</f>
        <v>0</v>
      </c>
      <c r="D108" s="68"/>
      <c r="E108" s="79" t="e">
        <f t="shared" si="1"/>
        <v>#DIV/0!</v>
      </c>
    </row>
    <row r="109" spans="1:5" ht="0.75" customHeight="1" hidden="1">
      <c r="A109" s="23" t="s">
        <v>161</v>
      </c>
      <c r="B109" s="33" t="s">
        <v>162</v>
      </c>
      <c r="C109" s="106">
        <f>C110</f>
        <v>0</v>
      </c>
      <c r="D109" s="68"/>
      <c r="E109" s="79" t="e">
        <f t="shared" si="1"/>
        <v>#DIV/0!</v>
      </c>
    </row>
    <row r="110" spans="1:5" ht="51" hidden="1">
      <c r="A110" s="23" t="s">
        <v>163</v>
      </c>
      <c r="B110" s="33" t="s">
        <v>164</v>
      </c>
      <c r="C110" s="106">
        <v>0</v>
      </c>
      <c r="D110" s="68"/>
      <c r="E110" s="79" t="e">
        <f t="shared" si="1"/>
        <v>#DIV/0!</v>
      </c>
    </row>
    <row r="111" spans="1:5" ht="15" hidden="1">
      <c r="A111" s="23" t="s">
        <v>155</v>
      </c>
      <c r="B111" s="33" t="s">
        <v>156</v>
      </c>
      <c r="C111" s="106">
        <f>C112</f>
        <v>0</v>
      </c>
      <c r="D111" s="68"/>
      <c r="E111" s="79" t="e">
        <f t="shared" si="1"/>
        <v>#DIV/0!</v>
      </c>
    </row>
    <row r="112" spans="1:5" s="91" customFormat="1" ht="25.5" hidden="1">
      <c r="A112" s="89" t="s">
        <v>158</v>
      </c>
      <c r="B112" s="90" t="s">
        <v>157</v>
      </c>
      <c r="C112" s="109">
        <v>0</v>
      </c>
      <c r="D112" s="100"/>
      <c r="E112" s="79" t="e">
        <f t="shared" si="1"/>
        <v>#DIV/0!</v>
      </c>
    </row>
    <row r="113" spans="1:5" ht="24.75" customHeight="1">
      <c r="A113" s="35" t="s">
        <v>18</v>
      </c>
      <c r="B113" s="34" t="s">
        <v>126</v>
      </c>
      <c r="C113" s="102">
        <f>C114+C117+C122</f>
        <v>39551.345</v>
      </c>
      <c r="D113" s="102">
        <f>D114+D117+D122</f>
        <v>31264.398</v>
      </c>
      <c r="E113" s="79">
        <f t="shared" si="1"/>
        <v>79.04762277995856</v>
      </c>
    </row>
    <row r="114" spans="1:5" ht="26.25" customHeight="1">
      <c r="A114" s="35" t="s">
        <v>227</v>
      </c>
      <c r="B114" s="34" t="s">
        <v>228</v>
      </c>
      <c r="C114" s="102">
        <f>C115</f>
        <v>1605.65</v>
      </c>
      <c r="D114" s="97">
        <f>D115</f>
        <v>1605.65</v>
      </c>
      <c r="E114" s="79">
        <f t="shared" si="1"/>
        <v>100</v>
      </c>
    </row>
    <row r="115" spans="1:5" s="93" customFormat="1" ht="27" customHeight="1">
      <c r="A115" s="23" t="s">
        <v>226</v>
      </c>
      <c r="B115" s="33" t="s">
        <v>241</v>
      </c>
      <c r="C115" s="106">
        <f>C116</f>
        <v>1605.65</v>
      </c>
      <c r="D115" s="98">
        <f>D116</f>
        <v>1605.65</v>
      </c>
      <c r="E115" s="80">
        <f t="shared" si="1"/>
        <v>100</v>
      </c>
    </row>
    <row r="116" spans="1:5" s="93" customFormat="1" ht="27.75" customHeight="1">
      <c r="A116" s="23" t="s">
        <v>225</v>
      </c>
      <c r="B116" s="33" t="s">
        <v>242</v>
      </c>
      <c r="C116" s="106">
        <v>1605.65</v>
      </c>
      <c r="D116" s="98">
        <v>1605.65</v>
      </c>
      <c r="E116" s="80">
        <f t="shared" si="1"/>
        <v>100</v>
      </c>
    </row>
    <row r="117" spans="1:5" s="26" customFormat="1" ht="27.75" customHeight="1">
      <c r="A117" s="35" t="s">
        <v>62</v>
      </c>
      <c r="B117" s="34" t="s">
        <v>253</v>
      </c>
      <c r="C117" s="102">
        <f>C118</f>
        <v>2202.397</v>
      </c>
      <c r="D117" s="102">
        <f>D118</f>
        <v>1280.6</v>
      </c>
      <c r="E117" s="80">
        <f t="shared" si="1"/>
        <v>58.14573848402445</v>
      </c>
    </row>
    <row r="118" spans="1:5" s="93" customFormat="1" ht="15">
      <c r="A118" s="23" t="s">
        <v>254</v>
      </c>
      <c r="B118" s="33" t="s">
        <v>67</v>
      </c>
      <c r="C118" s="106">
        <f>C119</f>
        <v>2202.397</v>
      </c>
      <c r="D118" s="99">
        <f>D119</f>
        <v>1280.6</v>
      </c>
      <c r="E118" s="80">
        <f t="shared" si="1"/>
        <v>58.14573848402445</v>
      </c>
    </row>
    <row r="119" spans="1:5" s="93" customFormat="1" ht="15">
      <c r="A119" s="23" t="s">
        <v>64</v>
      </c>
      <c r="B119" s="33" t="s">
        <v>255</v>
      </c>
      <c r="C119" s="106">
        <f>C120+C121</f>
        <v>2202.397</v>
      </c>
      <c r="D119" s="99">
        <f>D121</f>
        <v>1280.6</v>
      </c>
      <c r="E119" s="80">
        <f t="shared" si="1"/>
        <v>58.14573848402445</v>
      </c>
    </row>
    <row r="120" spans="1:5" s="93" customFormat="1" ht="27.75" customHeight="1">
      <c r="A120" s="23" t="s">
        <v>280</v>
      </c>
      <c r="B120" s="33" t="s">
        <v>281</v>
      </c>
      <c r="C120" s="64">
        <v>921.797</v>
      </c>
      <c r="D120" s="99"/>
      <c r="E120" s="80"/>
    </row>
    <row r="121" spans="1:5" s="93" customFormat="1" ht="27.75" customHeight="1">
      <c r="A121" s="23" t="s">
        <v>256</v>
      </c>
      <c r="B121" s="33" t="s">
        <v>257</v>
      </c>
      <c r="C121" s="106">
        <v>1280.6</v>
      </c>
      <c r="D121" s="98">
        <v>1280.6</v>
      </c>
      <c r="E121" s="80">
        <f t="shared" si="1"/>
        <v>100</v>
      </c>
    </row>
    <row r="122" spans="1:5" ht="14.25" customHeight="1">
      <c r="A122" s="35" t="s">
        <v>153</v>
      </c>
      <c r="B122" s="34" t="s">
        <v>154</v>
      </c>
      <c r="C122" s="106">
        <f>C123+C125</f>
        <v>35743.298</v>
      </c>
      <c r="D122" s="106">
        <f>D123+D125</f>
        <v>28378.148</v>
      </c>
      <c r="E122" s="80">
        <f t="shared" si="1"/>
        <v>79.39431890140636</v>
      </c>
    </row>
    <row r="123" spans="1:5" ht="51.75" customHeight="1">
      <c r="A123" s="23" t="s">
        <v>161</v>
      </c>
      <c r="B123" s="33" t="s">
        <v>190</v>
      </c>
      <c r="C123" s="106">
        <f>C124</f>
        <v>34243.298</v>
      </c>
      <c r="D123" s="98">
        <f>D124</f>
        <v>26878.148</v>
      </c>
      <c r="E123" s="80">
        <f t="shared" si="1"/>
        <v>78.49170369045645</v>
      </c>
    </row>
    <row r="124" spans="1:5" ht="54" customHeight="1">
      <c r="A124" s="23" t="s">
        <v>163</v>
      </c>
      <c r="B124" s="33" t="s">
        <v>191</v>
      </c>
      <c r="C124" s="106">
        <v>34243.298</v>
      </c>
      <c r="D124" s="68">
        <v>26878.148</v>
      </c>
      <c r="E124" s="80">
        <f t="shared" si="1"/>
        <v>78.49170369045645</v>
      </c>
    </row>
    <row r="125" spans="1:5" ht="25.5">
      <c r="A125" s="23" t="s">
        <v>282</v>
      </c>
      <c r="B125" s="33" t="s">
        <v>157</v>
      </c>
      <c r="C125" s="112">
        <v>1500</v>
      </c>
      <c r="D125" s="68">
        <v>1500</v>
      </c>
      <c r="E125" s="80"/>
    </row>
    <row r="126" spans="1:5" ht="14.25">
      <c r="A126" s="2" t="s">
        <v>276</v>
      </c>
      <c r="B126" s="28" t="s">
        <v>277</v>
      </c>
      <c r="C126" s="102">
        <f>C127</f>
        <v>1993.3</v>
      </c>
      <c r="D126" s="67"/>
      <c r="E126" s="79"/>
    </row>
    <row r="127" spans="1:5" ht="25.5">
      <c r="A127" s="8" t="s">
        <v>278</v>
      </c>
      <c r="B127" s="62" t="s">
        <v>279</v>
      </c>
      <c r="C127" s="106">
        <v>1993.3</v>
      </c>
      <c r="D127" s="68"/>
      <c r="E127" s="80"/>
    </row>
    <row r="128" spans="1:5" ht="16.5" customHeight="1">
      <c r="A128" s="35" t="s">
        <v>165</v>
      </c>
      <c r="B128" s="34" t="s">
        <v>166</v>
      </c>
      <c r="C128" s="102">
        <f>C129</f>
        <v>0</v>
      </c>
      <c r="D128" s="97">
        <f>D129</f>
        <v>897.8</v>
      </c>
      <c r="E128" s="79"/>
    </row>
    <row r="129" spans="1:5" ht="16.5" customHeight="1">
      <c r="A129" s="18" t="s">
        <v>140</v>
      </c>
      <c r="B129" s="7" t="s">
        <v>141</v>
      </c>
      <c r="C129" s="98">
        <v>0</v>
      </c>
      <c r="D129" s="68">
        <v>897.8</v>
      </c>
      <c r="E129" s="80"/>
    </row>
    <row r="130" spans="1:5" s="26" customFormat="1" ht="25.5">
      <c r="A130" s="2" t="s">
        <v>272</v>
      </c>
      <c r="B130" s="28" t="s">
        <v>273</v>
      </c>
      <c r="C130" s="97"/>
      <c r="D130" s="67">
        <f>D131</f>
        <v>-4826.379</v>
      </c>
      <c r="E130" s="79"/>
    </row>
    <row r="131" spans="1:5" ht="38.25">
      <c r="A131" s="18" t="s">
        <v>270</v>
      </c>
      <c r="B131" s="7" t="s">
        <v>271</v>
      </c>
      <c r="C131" s="98"/>
      <c r="D131" s="68">
        <v>-4826.379</v>
      </c>
      <c r="E131" s="80"/>
    </row>
    <row r="132" spans="1:5" ht="15.75" thickBot="1">
      <c r="A132" s="120" t="s">
        <v>23</v>
      </c>
      <c r="B132" s="121"/>
      <c r="C132" s="110">
        <f>C17+C97</f>
        <v>299119.40499999997</v>
      </c>
      <c r="D132" s="110">
        <f>D17+D97</f>
        <v>183980.19099999996</v>
      </c>
      <c r="E132" s="111">
        <f t="shared" si="1"/>
        <v>61.5072736588253</v>
      </c>
    </row>
    <row r="133" spans="2:3" ht="12.75">
      <c r="B133" s="86"/>
      <c r="C133" s="38"/>
    </row>
    <row r="135" spans="1:3" ht="12.75" customHeight="1">
      <c r="A135" s="113"/>
      <c r="B135" s="113"/>
      <c r="C135" s="113"/>
    </row>
    <row r="137" spans="1:3" ht="26.25" customHeight="1">
      <c r="A137" s="119"/>
      <c r="B137" s="119"/>
      <c r="C137" s="119"/>
    </row>
    <row r="138" spans="1:3" ht="12.75">
      <c r="A138" s="24"/>
      <c r="B138" s="24"/>
      <c r="C138" s="41"/>
    </row>
    <row r="139" spans="1:3" ht="23.25" customHeight="1">
      <c r="A139" s="113"/>
      <c r="B139" s="113"/>
      <c r="C139" s="113"/>
    </row>
    <row r="141" spans="1:3" ht="12.75" customHeight="1">
      <c r="A141" s="113"/>
      <c r="B141" s="113"/>
      <c r="C141" s="113"/>
    </row>
    <row r="143" spans="1:3" ht="12.75">
      <c r="A143" s="113"/>
      <c r="B143" s="113"/>
      <c r="C143" s="113"/>
    </row>
  </sheetData>
  <sheetProtection/>
  <mergeCells count="13">
    <mergeCell ref="A143:C143"/>
    <mergeCell ref="A139:C139"/>
    <mergeCell ref="A137:C137"/>
    <mergeCell ref="A132:B132"/>
    <mergeCell ref="B5:C5"/>
    <mergeCell ref="B7:C7"/>
    <mergeCell ref="A135:C135"/>
    <mergeCell ref="A141:C141"/>
    <mergeCell ref="B6:C6"/>
    <mergeCell ref="A12:E13"/>
    <mergeCell ref="B1:E1"/>
    <mergeCell ref="B2:E2"/>
    <mergeCell ref="A3:F3"/>
  </mergeCells>
  <printOptions/>
  <pageMargins left="0.15" right="0" top="0.1968503937007874" bottom="0.1968503937007874" header="0.1968503937007874" footer="0.196850393700787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50"/>
  <sheetViews>
    <sheetView zoomScalePageLayoutView="0" workbookViewId="0" topLeftCell="A1">
      <selection activeCell="A3" sqref="A3:C101"/>
    </sheetView>
  </sheetViews>
  <sheetFormatPr defaultColWidth="9.140625" defaultRowHeight="12.75"/>
  <cols>
    <col min="1" max="1" width="22.28125" style="0" customWidth="1"/>
    <col min="2" max="2" width="48.00390625" style="0" customWidth="1"/>
    <col min="3" max="3" width="11.140625" style="0" customWidth="1"/>
  </cols>
  <sheetData>
    <row r="5" spans="1:3" ht="12.75">
      <c r="A5" s="127"/>
      <c r="B5" s="128"/>
      <c r="C5" s="128"/>
    </row>
    <row r="6" spans="1:3" ht="12.75">
      <c r="A6" s="129"/>
      <c r="B6" s="129"/>
      <c r="C6" s="129"/>
    </row>
    <row r="7" spans="1:3" ht="38.25" customHeight="1">
      <c r="A7" s="1"/>
      <c r="B7" s="2"/>
      <c r="C7" s="3"/>
    </row>
    <row r="8" spans="1:3" ht="13.5" customHeight="1">
      <c r="A8" s="4"/>
      <c r="B8" s="5"/>
      <c r="C8" s="3"/>
    </row>
    <row r="9" spans="1:3" ht="16.5" customHeight="1">
      <c r="A9" s="4"/>
      <c r="B9" s="5"/>
      <c r="C9" s="3"/>
    </row>
    <row r="10" spans="1:3" ht="12.75" customHeight="1">
      <c r="A10" s="4"/>
      <c r="B10" s="5"/>
      <c r="C10" s="3"/>
    </row>
    <row r="11" spans="1:3" ht="90.75" customHeight="1">
      <c r="A11" s="6"/>
      <c r="B11" s="7"/>
      <c r="C11" s="8"/>
    </row>
    <row r="12" spans="1:3" ht="12" customHeight="1">
      <c r="A12" s="4"/>
      <c r="B12" s="9"/>
      <c r="C12" s="4"/>
    </row>
    <row r="13" spans="1:3" ht="12.75" customHeight="1">
      <c r="A13" s="10"/>
      <c r="B13" s="9"/>
      <c r="C13" s="4"/>
    </row>
    <row r="14" spans="1:3" ht="55.5" customHeight="1">
      <c r="A14" s="11"/>
      <c r="B14" s="13"/>
      <c r="C14" s="6"/>
    </row>
    <row r="15" spans="1:3" ht="51" customHeight="1">
      <c r="A15" s="12"/>
      <c r="B15" s="13"/>
      <c r="C15" s="6"/>
    </row>
    <row r="16" spans="1:3" ht="27" customHeight="1">
      <c r="A16" s="14"/>
      <c r="B16" s="15"/>
      <c r="C16" s="14"/>
    </row>
    <row r="17" spans="1:3" ht="25.5" customHeight="1">
      <c r="A17" s="14"/>
      <c r="B17" s="9"/>
      <c r="C17" s="14"/>
    </row>
    <row r="18" spans="1:3" ht="59.25" customHeight="1">
      <c r="A18" s="14"/>
      <c r="B18" s="9"/>
      <c r="C18" s="14"/>
    </row>
    <row r="19" spans="1:3" ht="64.5" customHeight="1">
      <c r="A19" s="14"/>
      <c r="B19" s="13"/>
      <c r="C19" s="16"/>
    </row>
    <row r="20" spans="1:3" ht="50.25" customHeight="1">
      <c r="A20" s="14"/>
      <c r="B20" s="13"/>
      <c r="C20" s="16"/>
    </row>
    <row r="21" spans="1:3" ht="12.75">
      <c r="A21" s="144"/>
      <c r="B21" s="141"/>
      <c r="C21" s="140"/>
    </row>
    <row r="22" spans="1:3" ht="12" customHeight="1">
      <c r="A22" s="145"/>
      <c r="B22" s="141"/>
      <c r="C22" s="140"/>
    </row>
    <row r="23" spans="1:3" ht="12.75" hidden="1">
      <c r="A23" s="146"/>
      <c r="B23" s="141"/>
      <c r="C23" s="140"/>
    </row>
    <row r="24" spans="1:3" ht="12.75" customHeight="1">
      <c r="A24" s="139"/>
      <c r="B24" s="141"/>
      <c r="C24" s="140"/>
    </row>
    <row r="25" spans="1:3" ht="12" customHeight="1">
      <c r="A25" s="142"/>
      <c r="B25" s="143"/>
      <c r="C25" s="140"/>
    </row>
    <row r="26" spans="1:3" ht="12.75" customHeight="1" hidden="1">
      <c r="A26" s="142"/>
      <c r="B26" s="143"/>
      <c r="C26" s="140"/>
    </row>
    <row r="27" spans="1:3" ht="24.75" customHeight="1">
      <c r="A27" s="17"/>
      <c r="B27" s="13"/>
      <c r="C27" s="16"/>
    </row>
    <row r="28" spans="1:3" ht="38.25" customHeight="1">
      <c r="A28" s="17"/>
      <c r="B28" s="9"/>
      <c r="C28" s="14"/>
    </row>
    <row r="29" spans="1:3" ht="35.25" customHeight="1">
      <c r="A29" s="17"/>
      <c r="B29" s="13"/>
      <c r="C29" s="16"/>
    </row>
    <row r="30" spans="1:3" ht="12.75">
      <c r="A30" s="139"/>
      <c r="B30" s="141"/>
      <c r="C30" s="140"/>
    </row>
    <row r="31" spans="1:3" ht="14.25" customHeight="1">
      <c r="A31" s="140"/>
      <c r="B31" s="141"/>
      <c r="C31" s="140"/>
    </row>
    <row r="32" spans="1:3" ht="12.75" hidden="1">
      <c r="A32" s="140"/>
      <c r="B32" s="141"/>
      <c r="C32" s="140"/>
    </row>
    <row r="33" spans="1:3" ht="17.25" customHeight="1">
      <c r="A33" s="147"/>
      <c r="B33" s="143"/>
      <c r="C33" s="142"/>
    </row>
    <row r="34" spans="1:3" ht="1.5" customHeight="1">
      <c r="A34" s="142"/>
      <c r="B34" s="143"/>
      <c r="C34" s="142"/>
    </row>
    <row r="35" spans="1:3" ht="12.75" customHeight="1" hidden="1">
      <c r="A35" s="142"/>
      <c r="B35" s="143"/>
      <c r="C35" s="142"/>
    </row>
    <row r="36" spans="1:3" ht="18.75" customHeight="1">
      <c r="A36" s="16"/>
      <c r="B36" s="13"/>
      <c r="C36" s="18"/>
    </row>
    <row r="37" spans="1:3" ht="28.5" customHeight="1">
      <c r="A37" s="14"/>
      <c r="B37" s="9"/>
      <c r="C37" s="2"/>
    </row>
    <row r="38" spans="1:3" ht="21" customHeight="1">
      <c r="A38" s="14"/>
      <c r="B38" s="9"/>
      <c r="C38" s="2"/>
    </row>
    <row r="39" spans="1:3" ht="42.75" customHeight="1" thickBot="1">
      <c r="A39" s="22"/>
      <c r="B39" s="21"/>
      <c r="C39" s="23"/>
    </row>
    <row r="40" spans="1:3" ht="13.5" thickBot="1">
      <c r="A40" s="148"/>
      <c r="B40" s="149"/>
      <c r="C40" s="25"/>
    </row>
    <row r="42" spans="1:3" ht="12.75">
      <c r="A42" s="113"/>
      <c r="B42" s="113"/>
      <c r="C42" s="113"/>
    </row>
    <row r="44" spans="1:3" ht="24.75" customHeight="1">
      <c r="A44" s="113"/>
      <c r="B44" s="113"/>
      <c r="C44" s="113"/>
    </row>
    <row r="45" spans="1:3" ht="12.75">
      <c r="A45" s="24"/>
      <c r="B45" s="24"/>
      <c r="C45" s="24"/>
    </row>
    <row r="46" spans="1:3" ht="24.75" customHeight="1">
      <c r="A46" s="113"/>
      <c r="B46" s="113"/>
      <c r="C46" s="113"/>
    </row>
    <row r="48" spans="1:3" ht="12.75">
      <c r="A48" s="113"/>
      <c r="B48" s="113"/>
      <c r="C48" s="113"/>
    </row>
    <row r="50" spans="1:3" ht="12.75">
      <c r="A50" s="113"/>
      <c r="B50" s="113"/>
      <c r="C50" s="113"/>
    </row>
  </sheetData>
  <sheetProtection/>
  <mergeCells count="19">
    <mergeCell ref="A5:C6"/>
    <mergeCell ref="A21:A23"/>
    <mergeCell ref="B21:B23"/>
    <mergeCell ref="C21:C23"/>
    <mergeCell ref="A24:A26"/>
    <mergeCell ref="B24:B26"/>
    <mergeCell ref="C24:C26"/>
    <mergeCell ref="C33:C35"/>
    <mergeCell ref="A30:A32"/>
    <mergeCell ref="B30:B32"/>
    <mergeCell ref="C30:C32"/>
    <mergeCell ref="A33:A35"/>
    <mergeCell ref="B33:B35"/>
    <mergeCell ref="A40:B40"/>
    <mergeCell ref="A50:C50"/>
    <mergeCell ref="A42:C42"/>
    <mergeCell ref="A44:C44"/>
    <mergeCell ref="A46:C46"/>
    <mergeCell ref="A48:C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H7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0.2890625" style="0" customWidth="1"/>
    <col min="2" max="5" width="9.140625" style="0" hidden="1" customWidth="1"/>
    <col min="6" max="6" width="25.00390625" style="0" customWidth="1"/>
    <col min="7" max="7" width="45.7109375" style="0" customWidth="1"/>
    <col min="8" max="8" width="15.57421875" style="0" customWidth="1"/>
  </cols>
  <sheetData>
    <row r="1" ht="12" customHeight="1"/>
    <row r="2" spans="6:8" ht="11.25" customHeight="1" hidden="1">
      <c r="F2" s="59"/>
      <c r="G2" s="123" t="s">
        <v>110</v>
      </c>
      <c r="H2" s="123"/>
    </row>
    <row r="3" spans="6:8" ht="0.75" customHeight="1" hidden="1">
      <c r="F3" s="59"/>
      <c r="G3" s="123"/>
      <c r="H3" s="123"/>
    </row>
    <row r="4" spans="6:8" ht="15" hidden="1">
      <c r="F4" s="59"/>
      <c r="G4" s="123"/>
      <c r="H4" s="123"/>
    </row>
    <row r="5" spans="6:8" ht="20.25" customHeight="1">
      <c r="F5" s="59"/>
      <c r="G5" s="123"/>
      <c r="H5" s="123"/>
    </row>
    <row r="6" spans="6:8" ht="17.25" customHeight="1">
      <c r="F6" s="59"/>
      <c r="G6" s="124" t="s">
        <v>111</v>
      </c>
      <c r="H6" s="124"/>
    </row>
    <row r="7" spans="6:8" ht="13.5" customHeight="1">
      <c r="F7" s="59"/>
      <c r="G7" s="124" t="s">
        <v>112</v>
      </c>
      <c r="H7" s="124"/>
    </row>
    <row r="8" spans="6:8" ht="13.5" customHeight="1">
      <c r="F8" s="59"/>
      <c r="G8" s="60"/>
      <c r="H8" s="60"/>
    </row>
    <row r="9" spans="6:8" ht="13.5" customHeight="1">
      <c r="F9" s="59"/>
      <c r="G9" s="60"/>
      <c r="H9" s="60"/>
    </row>
    <row r="10" spans="6:8" ht="13.5" customHeight="1">
      <c r="F10" s="59"/>
      <c r="G10" s="60"/>
      <c r="H10" s="60"/>
    </row>
    <row r="11" spans="6:8" ht="13.5" customHeight="1">
      <c r="F11" s="59"/>
      <c r="G11" s="60"/>
      <c r="H11" s="60"/>
    </row>
    <row r="12" spans="6:8" ht="13.5" customHeight="1">
      <c r="F12" s="59"/>
      <c r="G12" s="60"/>
      <c r="H12" s="60"/>
    </row>
    <row r="13" spans="6:8" ht="13.5" customHeight="1">
      <c r="F13" s="59"/>
      <c r="G13" s="60"/>
      <c r="H13" s="60"/>
    </row>
    <row r="14" spans="6:8" ht="13.5" customHeight="1">
      <c r="F14" s="59"/>
      <c r="G14" s="60"/>
      <c r="H14" s="60"/>
    </row>
    <row r="15" spans="6:8" ht="13.5" customHeight="1">
      <c r="F15" s="59"/>
      <c r="G15" s="60"/>
      <c r="H15" s="60"/>
    </row>
    <row r="16" spans="6:8" ht="12" customHeight="1">
      <c r="F16" s="59"/>
      <c r="G16" s="60"/>
      <c r="H16" s="60"/>
    </row>
    <row r="17" spans="6:8" ht="13.5" customHeight="1" hidden="1">
      <c r="F17" s="59"/>
      <c r="G17" s="60"/>
      <c r="H17" s="60"/>
    </row>
    <row r="18" spans="6:8" ht="13.5" customHeight="1">
      <c r="F18" s="125" t="s">
        <v>116</v>
      </c>
      <c r="G18" s="125"/>
      <c r="H18" s="125"/>
    </row>
    <row r="19" spans="6:8" ht="13.5" customHeight="1">
      <c r="F19" s="125"/>
      <c r="G19" s="125"/>
      <c r="H19" s="125"/>
    </row>
    <row r="20" spans="6:8" ht="3.75" customHeight="1" hidden="1">
      <c r="F20" s="125"/>
      <c r="G20" s="125"/>
      <c r="H20" s="125"/>
    </row>
    <row r="21" spans="6:8" ht="15" customHeight="1">
      <c r="F21" s="122"/>
      <c r="G21" s="122"/>
      <c r="H21" s="122"/>
    </row>
    <row r="22" spans="6:8" ht="14.25" customHeight="1">
      <c r="F22" s="126"/>
      <c r="G22" s="126"/>
      <c r="H22" s="126"/>
    </row>
    <row r="23" spans="6:8" ht="59.25" customHeight="1">
      <c r="F23" s="1" t="s">
        <v>0</v>
      </c>
      <c r="G23" s="2" t="s">
        <v>1</v>
      </c>
      <c r="H23" s="40" t="s">
        <v>113</v>
      </c>
    </row>
    <row r="24" spans="6:8" ht="14.25" customHeight="1">
      <c r="F24" s="3" t="s">
        <v>3</v>
      </c>
      <c r="G24" s="5" t="s">
        <v>72</v>
      </c>
      <c r="H24" s="43">
        <f>H25+H34+H43+H54+H60+H40+H32</f>
        <v>120557</v>
      </c>
    </row>
    <row r="25" spans="6:8" ht="14.25" customHeight="1">
      <c r="F25" s="3" t="s">
        <v>4</v>
      </c>
      <c r="G25" s="5" t="s">
        <v>5</v>
      </c>
      <c r="H25" s="43">
        <f>H26</f>
        <v>42113</v>
      </c>
    </row>
    <row r="26" spans="6:8" ht="18" customHeight="1">
      <c r="F26" s="3" t="s">
        <v>6</v>
      </c>
      <c r="G26" s="5" t="s">
        <v>7</v>
      </c>
      <c r="H26" s="43">
        <f>H27+H28+H29+H30+H31</f>
        <v>42113</v>
      </c>
    </row>
    <row r="27" spans="6:8" ht="41.25" customHeight="1">
      <c r="F27" s="8" t="s">
        <v>35</v>
      </c>
      <c r="G27" s="7" t="s">
        <v>8</v>
      </c>
      <c r="H27" s="44">
        <v>384</v>
      </c>
    </row>
    <row r="28" spans="6:8" ht="53.25" customHeight="1">
      <c r="F28" s="8" t="s">
        <v>36</v>
      </c>
      <c r="G28" s="7" t="s">
        <v>9</v>
      </c>
      <c r="H28" s="44">
        <v>41422</v>
      </c>
    </row>
    <row r="29" spans="6:8" ht="89.25" customHeight="1">
      <c r="F29" s="8" t="s">
        <v>37</v>
      </c>
      <c r="G29" s="7" t="s">
        <v>30</v>
      </c>
      <c r="H29" s="44">
        <v>47</v>
      </c>
    </row>
    <row r="30" spans="6:8" ht="38.25" customHeight="1">
      <c r="F30" s="8" t="s">
        <v>40</v>
      </c>
      <c r="G30" s="7" t="s">
        <v>41</v>
      </c>
      <c r="H30" s="44">
        <v>174</v>
      </c>
    </row>
    <row r="31" spans="6:8" ht="27.75" customHeight="1">
      <c r="F31" s="8" t="s">
        <v>42</v>
      </c>
      <c r="G31" s="7" t="s">
        <v>43</v>
      </c>
      <c r="H31" s="44">
        <v>86</v>
      </c>
    </row>
    <row r="32" spans="6:8" ht="15.75" customHeight="1">
      <c r="F32" s="3" t="s">
        <v>87</v>
      </c>
      <c r="G32" s="28" t="s">
        <v>89</v>
      </c>
      <c r="H32" s="43">
        <f>H33</f>
        <v>17</v>
      </c>
    </row>
    <row r="33" spans="6:8" ht="15.75" customHeight="1">
      <c r="F33" s="8" t="s">
        <v>88</v>
      </c>
      <c r="G33" s="7" t="s">
        <v>90</v>
      </c>
      <c r="H33" s="44">
        <v>17</v>
      </c>
    </row>
    <row r="34" spans="6:8" ht="11.25" customHeight="1">
      <c r="F34" s="3" t="s">
        <v>10</v>
      </c>
      <c r="G34" s="28" t="s">
        <v>11</v>
      </c>
      <c r="H34" s="43">
        <f>H35+H37</f>
        <v>64097</v>
      </c>
    </row>
    <row r="35" spans="6:8" ht="12.75" customHeight="1" hidden="1">
      <c r="F35" s="29" t="s">
        <v>44</v>
      </c>
      <c r="G35" s="28" t="s">
        <v>45</v>
      </c>
      <c r="H35" s="43">
        <f>H36</f>
        <v>3399</v>
      </c>
    </row>
    <row r="36" spans="6:8" ht="39" customHeight="1">
      <c r="F36" s="37" t="s">
        <v>74</v>
      </c>
      <c r="G36" s="7" t="s">
        <v>46</v>
      </c>
      <c r="H36" s="44">
        <v>3399</v>
      </c>
    </row>
    <row r="37" spans="6:8" ht="18" customHeight="1">
      <c r="F37" s="29" t="s">
        <v>12</v>
      </c>
      <c r="G37" s="28" t="s">
        <v>13</v>
      </c>
      <c r="H37" s="43">
        <f>H38+H39</f>
        <v>60698</v>
      </c>
    </row>
    <row r="38" spans="6:8" ht="66" customHeight="1">
      <c r="F38" s="30" t="s">
        <v>33</v>
      </c>
      <c r="G38" s="7" t="s">
        <v>21</v>
      </c>
      <c r="H38" s="44">
        <v>1515</v>
      </c>
    </row>
    <row r="39" spans="6:8" ht="66" customHeight="1">
      <c r="F39" s="31" t="s">
        <v>34</v>
      </c>
      <c r="G39" s="7" t="s">
        <v>20</v>
      </c>
      <c r="H39" s="44">
        <v>59183</v>
      </c>
    </row>
    <row r="40" spans="6:8" ht="25.5" customHeight="1">
      <c r="F40" s="51" t="s">
        <v>82</v>
      </c>
      <c r="G40" s="28" t="s">
        <v>83</v>
      </c>
      <c r="H40" s="43">
        <f>H41</f>
        <v>150</v>
      </c>
    </row>
    <row r="41" spans="6:8" ht="18" customHeight="1">
      <c r="F41" s="31" t="s">
        <v>85</v>
      </c>
      <c r="G41" s="7" t="s">
        <v>11</v>
      </c>
      <c r="H41" s="44">
        <f>H42</f>
        <v>150</v>
      </c>
    </row>
    <row r="42" spans="6:8" ht="41.25" customHeight="1">
      <c r="F42" s="31" t="s">
        <v>86</v>
      </c>
      <c r="G42" s="7" t="s">
        <v>84</v>
      </c>
      <c r="H42" s="44">
        <v>150</v>
      </c>
    </row>
    <row r="43" spans="6:8" ht="30" customHeight="1">
      <c r="F43" s="2" t="s">
        <v>14</v>
      </c>
      <c r="G43" s="32" t="s">
        <v>15</v>
      </c>
      <c r="H43" s="45">
        <f>H44+H49</f>
        <v>8500</v>
      </c>
    </row>
    <row r="44" spans="6:8" ht="12.75" customHeight="1" hidden="1">
      <c r="F44" s="2" t="s">
        <v>16</v>
      </c>
      <c r="G44" s="28" t="s">
        <v>47</v>
      </c>
      <c r="H44" s="45">
        <f>H45+H47</f>
        <v>1500</v>
      </c>
    </row>
    <row r="45" spans="6:8" ht="64.5" customHeight="1">
      <c r="F45" s="18" t="s">
        <v>17</v>
      </c>
      <c r="G45" s="7" t="s">
        <v>48</v>
      </c>
      <c r="H45" s="46">
        <f>H46</f>
        <v>1500</v>
      </c>
    </row>
    <row r="46" spans="6:8" ht="0.75" customHeight="1" hidden="1">
      <c r="F46" s="18" t="s">
        <v>50</v>
      </c>
      <c r="G46" s="7" t="s">
        <v>49</v>
      </c>
      <c r="H46" s="46">
        <v>1500</v>
      </c>
    </row>
    <row r="47" spans="6:8" ht="12.75" customHeight="1" hidden="1">
      <c r="F47" s="35" t="s">
        <v>75</v>
      </c>
      <c r="G47" s="34" t="s">
        <v>69</v>
      </c>
      <c r="H47" s="47">
        <f>H48</f>
        <v>0</v>
      </c>
    </row>
    <row r="48" spans="6:8" ht="84" customHeight="1" hidden="1">
      <c r="F48" s="23" t="s">
        <v>70</v>
      </c>
      <c r="G48" s="33" t="s">
        <v>71</v>
      </c>
      <c r="H48" s="48"/>
    </row>
    <row r="49" spans="6:8" ht="76.5" hidden="1">
      <c r="F49" s="35" t="s">
        <v>52</v>
      </c>
      <c r="G49" s="34" t="s">
        <v>53</v>
      </c>
      <c r="H49" s="47">
        <f>H50+H52</f>
        <v>7000</v>
      </c>
    </row>
    <row r="50" spans="6:8" ht="38.25" hidden="1">
      <c r="F50" s="35" t="s">
        <v>51</v>
      </c>
      <c r="G50" s="34" t="s">
        <v>38</v>
      </c>
      <c r="H50" s="47">
        <f>H51</f>
        <v>0</v>
      </c>
    </row>
    <row r="51" spans="6:8" ht="0.75" customHeight="1" hidden="1">
      <c r="F51" s="23" t="s">
        <v>54</v>
      </c>
      <c r="G51" s="33" t="s">
        <v>39</v>
      </c>
      <c r="H51" s="48">
        <v>0</v>
      </c>
    </row>
    <row r="52" spans="6:8" ht="78" customHeight="1" hidden="1">
      <c r="F52" s="2" t="s">
        <v>55</v>
      </c>
      <c r="G52" s="28" t="s">
        <v>56</v>
      </c>
      <c r="H52" s="45">
        <f>H53</f>
        <v>7000</v>
      </c>
    </row>
    <row r="53" spans="6:8" ht="64.5" customHeight="1">
      <c r="F53" s="23" t="s">
        <v>58</v>
      </c>
      <c r="G53" s="33" t="s">
        <v>57</v>
      </c>
      <c r="H53" s="48">
        <v>7000</v>
      </c>
    </row>
    <row r="54" spans="6:8" ht="26.25" customHeight="1">
      <c r="F54" s="2" t="s">
        <v>59</v>
      </c>
      <c r="G54" s="28" t="s">
        <v>60</v>
      </c>
      <c r="H54" s="45">
        <f>H58+H55</f>
        <v>2680</v>
      </c>
    </row>
    <row r="55" spans="6:8" ht="64.5" customHeight="1" hidden="1">
      <c r="F55" s="18" t="s">
        <v>104</v>
      </c>
      <c r="G55" s="7" t="s">
        <v>109</v>
      </c>
      <c r="H55" s="46">
        <f>H56</f>
        <v>1500</v>
      </c>
    </row>
    <row r="56" spans="6:8" ht="80.25" customHeight="1" hidden="1">
      <c r="F56" s="18" t="s">
        <v>105</v>
      </c>
      <c r="G56" s="7" t="s">
        <v>108</v>
      </c>
      <c r="H56" s="46">
        <f>H57</f>
        <v>1500</v>
      </c>
    </row>
    <row r="57" spans="6:8" ht="77.25" customHeight="1">
      <c r="F57" s="18" t="s">
        <v>106</v>
      </c>
      <c r="G57" s="7" t="s">
        <v>107</v>
      </c>
      <c r="H57" s="46">
        <v>1500</v>
      </c>
    </row>
    <row r="58" spans="6:8" ht="54" customHeight="1" hidden="1">
      <c r="F58" s="18" t="s">
        <v>92</v>
      </c>
      <c r="G58" s="7" t="s">
        <v>93</v>
      </c>
      <c r="H58" s="46">
        <f>H59</f>
        <v>1180</v>
      </c>
    </row>
    <row r="59" spans="6:8" ht="54" customHeight="1">
      <c r="F59" s="23" t="s">
        <v>91</v>
      </c>
      <c r="G59" s="33" t="s">
        <v>61</v>
      </c>
      <c r="H59" s="48">
        <v>1180</v>
      </c>
    </row>
    <row r="60" spans="6:8" ht="17.25" customHeight="1">
      <c r="F60" s="35" t="s">
        <v>76</v>
      </c>
      <c r="G60" s="34" t="s">
        <v>77</v>
      </c>
      <c r="H60" s="47">
        <f>H61</f>
        <v>3000</v>
      </c>
    </row>
    <row r="61" spans="6:8" ht="0.75" customHeight="1" hidden="1">
      <c r="F61" s="23" t="s">
        <v>78</v>
      </c>
      <c r="G61" s="33" t="s">
        <v>77</v>
      </c>
      <c r="H61" s="48">
        <f>H62</f>
        <v>3000</v>
      </c>
    </row>
    <row r="62" spans="6:8" ht="18" customHeight="1">
      <c r="F62" s="18" t="s">
        <v>79</v>
      </c>
      <c r="G62" s="7" t="s">
        <v>80</v>
      </c>
      <c r="H62" s="46">
        <v>3000</v>
      </c>
    </row>
    <row r="66" spans="6:8" ht="15">
      <c r="F66" s="122" t="s">
        <v>114</v>
      </c>
      <c r="G66" s="122"/>
      <c r="H66" s="122"/>
    </row>
    <row r="67" ht="23.25" customHeight="1"/>
    <row r="68" ht="12.75">
      <c r="F68" s="58"/>
    </row>
    <row r="72" ht="12.75">
      <c r="F72" t="s">
        <v>115</v>
      </c>
    </row>
  </sheetData>
  <sheetProtection/>
  <mergeCells count="5">
    <mergeCell ref="F66:H66"/>
    <mergeCell ref="G2:H5"/>
    <mergeCell ref="G6:H6"/>
    <mergeCell ref="G7:H7"/>
    <mergeCell ref="F18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74"/>
  <sheetViews>
    <sheetView zoomScalePageLayoutView="0" workbookViewId="0" topLeftCell="A52">
      <selection activeCell="A10" sqref="A10"/>
    </sheetView>
  </sheetViews>
  <sheetFormatPr defaultColWidth="9.140625" defaultRowHeight="12.75"/>
  <cols>
    <col min="1" max="1" width="23.57421875" style="0" customWidth="1"/>
    <col min="2" max="2" width="54.421875" style="0" customWidth="1"/>
    <col min="3" max="3" width="14.140625" style="0" customWidth="1"/>
  </cols>
  <sheetData>
    <row r="2" ht="0.75" customHeight="1"/>
    <row r="3" ht="12.75" hidden="1"/>
    <row r="4" spans="2:3" ht="12.75">
      <c r="B4" s="26" t="s">
        <v>73</v>
      </c>
      <c r="C4" s="38"/>
    </row>
    <row r="5" spans="2:3" ht="9.75" customHeight="1">
      <c r="B5" s="26" t="s">
        <v>31</v>
      </c>
      <c r="C5" s="38"/>
    </row>
    <row r="6" spans="2:3" ht="38.25" customHeight="1">
      <c r="B6" s="26" t="s">
        <v>81</v>
      </c>
      <c r="C6" s="38"/>
    </row>
    <row r="7" spans="2:3" ht="15.75" customHeight="1">
      <c r="B7" s="26" t="s">
        <v>32</v>
      </c>
      <c r="C7" s="38"/>
    </row>
    <row r="8" ht="16.5" customHeight="1">
      <c r="C8" s="39"/>
    </row>
    <row r="9" spans="3:6" ht="0.75" customHeight="1">
      <c r="C9" s="39"/>
      <c r="F9" s="19"/>
    </row>
    <row r="10" ht="28.5" customHeight="1" hidden="1">
      <c r="C10" s="39"/>
    </row>
    <row r="11" ht="81" customHeight="1" hidden="1">
      <c r="C11" s="39"/>
    </row>
    <row r="12" ht="78.75" customHeight="1" hidden="1">
      <c r="C12" s="39"/>
    </row>
    <row r="13" spans="1:3" ht="14.25" customHeight="1">
      <c r="A13" s="127" t="s">
        <v>103</v>
      </c>
      <c r="B13" s="128"/>
      <c r="C13" s="128"/>
    </row>
    <row r="14" spans="1:3" ht="14.25" customHeight="1">
      <c r="A14" s="129"/>
      <c r="B14" s="129"/>
      <c r="C14" s="129"/>
    </row>
    <row r="15" spans="1:3" ht="49.5" customHeight="1">
      <c r="A15" s="1" t="s">
        <v>0</v>
      </c>
      <c r="B15" s="2" t="s">
        <v>1</v>
      </c>
      <c r="C15" s="40" t="s">
        <v>2</v>
      </c>
    </row>
    <row r="16" spans="1:3" ht="48.75" customHeight="1">
      <c r="A16" s="3" t="s">
        <v>3</v>
      </c>
      <c r="B16" s="5" t="s">
        <v>72</v>
      </c>
      <c r="C16" s="43">
        <f>C17+C26+C35+C46+C52+C32+C24</f>
        <v>120557</v>
      </c>
    </row>
    <row r="17" spans="1:3" ht="28.5" customHeight="1">
      <c r="A17" s="3" t="s">
        <v>4</v>
      </c>
      <c r="B17" s="5" t="s">
        <v>5</v>
      </c>
      <c r="C17" s="43">
        <f>C18</f>
        <v>42113</v>
      </c>
    </row>
    <row r="18" spans="1:3" ht="27" customHeight="1">
      <c r="A18" s="3" t="s">
        <v>6</v>
      </c>
      <c r="B18" s="5" t="s">
        <v>7</v>
      </c>
      <c r="C18" s="43">
        <f>C19+C20+C21+C22+C23</f>
        <v>42113</v>
      </c>
    </row>
    <row r="19" spans="1:3" ht="51" customHeight="1">
      <c r="A19" s="8" t="s">
        <v>35</v>
      </c>
      <c r="B19" s="7" t="s">
        <v>8</v>
      </c>
      <c r="C19" s="44">
        <v>384</v>
      </c>
    </row>
    <row r="20" spans="1:3" ht="63.75" customHeight="1">
      <c r="A20" s="8" t="s">
        <v>36</v>
      </c>
      <c r="B20" s="7" t="s">
        <v>9</v>
      </c>
      <c r="C20" s="44">
        <v>41422</v>
      </c>
    </row>
    <row r="21" spans="1:3" ht="51.75" customHeight="1">
      <c r="A21" s="8" t="s">
        <v>37</v>
      </c>
      <c r="B21" s="7" t="s">
        <v>30</v>
      </c>
      <c r="C21" s="44">
        <v>47</v>
      </c>
    </row>
    <row r="22" spans="1:3" ht="38.25">
      <c r="A22" s="8" t="s">
        <v>40</v>
      </c>
      <c r="B22" s="7" t="s">
        <v>41</v>
      </c>
      <c r="C22" s="44">
        <v>174</v>
      </c>
    </row>
    <row r="23" spans="1:3" ht="25.5">
      <c r="A23" s="8" t="s">
        <v>42</v>
      </c>
      <c r="B23" s="7" t="s">
        <v>43</v>
      </c>
      <c r="C23" s="44">
        <v>86</v>
      </c>
    </row>
    <row r="24" spans="1:3" ht="0.75" customHeight="1">
      <c r="A24" s="3" t="s">
        <v>87</v>
      </c>
      <c r="B24" s="28" t="s">
        <v>89</v>
      </c>
      <c r="C24" s="43">
        <f>C25</f>
        <v>17</v>
      </c>
    </row>
    <row r="25" spans="1:3" ht="12.75">
      <c r="A25" s="8" t="s">
        <v>88</v>
      </c>
      <c r="B25" s="7" t="s">
        <v>90</v>
      </c>
      <c r="C25" s="44">
        <v>17</v>
      </c>
    </row>
    <row r="26" spans="1:3" ht="24" customHeight="1">
      <c r="A26" s="3" t="s">
        <v>10</v>
      </c>
      <c r="B26" s="28" t="s">
        <v>11</v>
      </c>
      <c r="C26" s="43">
        <f>C27+C29</f>
        <v>64097</v>
      </c>
    </row>
    <row r="27" spans="1:3" ht="1.5" customHeight="1" hidden="1">
      <c r="A27" s="29" t="s">
        <v>44</v>
      </c>
      <c r="B27" s="28" t="s">
        <v>45</v>
      </c>
      <c r="C27" s="43">
        <f>C28</f>
        <v>3399</v>
      </c>
    </row>
    <row r="28" spans="1:3" ht="27" customHeight="1">
      <c r="A28" s="37" t="s">
        <v>74</v>
      </c>
      <c r="B28" s="7" t="s">
        <v>46</v>
      </c>
      <c r="C28" s="44">
        <v>3399</v>
      </c>
    </row>
    <row r="29" spans="1:3" ht="39" customHeight="1">
      <c r="A29" s="29" t="s">
        <v>12</v>
      </c>
      <c r="B29" s="28" t="s">
        <v>13</v>
      </c>
      <c r="C29" s="43">
        <f>C30+C31</f>
        <v>60698</v>
      </c>
    </row>
    <row r="30" spans="1:3" ht="40.5" customHeight="1">
      <c r="A30" s="30" t="s">
        <v>33</v>
      </c>
      <c r="B30" s="7" t="s">
        <v>21</v>
      </c>
      <c r="C30" s="44">
        <v>1515</v>
      </c>
    </row>
    <row r="31" spans="1:3" ht="51">
      <c r="A31" s="31" t="s">
        <v>34</v>
      </c>
      <c r="B31" s="7" t="s">
        <v>20</v>
      </c>
      <c r="C31" s="44">
        <v>59183</v>
      </c>
    </row>
    <row r="32" spans="1:3" ht="25.5">
      <c r="A32" s="51" t="s">
        <v>82</v>
      </c>
      <c r="B32" s="28" t="s">
        <v>83</v>
      </c>
      <c r="C32" s="43">
        <f>C33</f>
        <v>150</v>
      </c>
    </row>
    <row r="33" spans="1:3" ht="382.5" customHeight="1" hidden="1">
      <c r="A33" s="31" t="s">
        <v>85</v>
      </c>
      <c r="B33" s="7" t="s">
        <v>11</v>
      </c>
      <c r="C33" s="44">
        <f>C34</f>
        <v>150</v>
      </c>
    </row>
    <row r="34" spans="1:3" ht="25.5">
      <c r="A34" s="31" t="s">
        <v>86</v>
      </c>
      <c r="B34" s="7" t="s">
        <v>84</v>
      </c>
      <c r="C34" s="44">
        <v>150</v>
      </c>
    </row>
    <row r="35" spans="1:3" ht="1.5" customHeight="1">
      <c r="A35" s="2" t="s">
        <v>14</v>
      </c>
      <c r="B35" s="32" t="s">
        <v>15</v>
      </c>
      <c r="C35" s="45">
        <f>C36+C41</f>
        <v>8500</v>
      </c>
    </row>
    <row r="36" spans="1:3" ht="204" customHeight="1" hidden="1">
      <c r="A36" s="2" t="s">
        <v>16</v>
      </c>
      <c r="B36" s="28" t="s">
        <v>47</v>
      </c>
      <c r="C36" s="45">
        <f>C37+C39</f>
        <v>1500</v>
      </c>
    </row>
    <row r="37" spans="1:3" ht="25.5" customHeight="1">
      <c r="A37" s="18" t="s">
        <v>17</v>
      </c>
      <c r="B37" s="7" t="s">
        <v>48</v>
      </c>
      <c r="C37" s="46">
        <f>C38</f>
        <v>1500</v>
      </c>
    </row>
    <row r="38" spans="1:3" ht="63.75">
      <c r="A38" s="18" t="s">
        <v>50</v>
      </c>
      <c r="B38" s="7" t="s">
        <v>49</v>
      </c>
      <c r="C38" s="46">
        <v>1500</v>
      </c>
    </row>
    <row r="39" spans="1:3" ht="63.75">
      <c r="A39" s="35" t="s">
        <v>75</v>
      </c>
      <c r="B39" s="34" t="s">
        <v>69</v>
      </c>
      <c r="C39" s="47">
        <f>C40</f>
        <v>0</v>
      </c>
    </row>
    <row r="40" spans="1:3" ht="51">
      <c r="A40" s="23" t="s">
        <v>70</v>
      </c>
      <c r="B40" s="33" t="s">
        <v>71</v>
      </c>
      <c r="C40" s="48"/>
    </row>
    <row r="41" spans="1:3" ht="76.5">
      <c r="A41" s="35" t="s">
        <v>52</v>
      </c>
      <c r="B41" s="34" t="s">
        <v>53</v>
      </c>
      <c r="C41" s="47">
        <f>C42+C44</f>
        <v>7000</v>
      </c>
    </row>
    <row r="42" spans="1:3" ht="26.25" customHeight="1">
      <c r="A42" s="35" t="s">
        <v>51</v>
      </c>
      <c r="B42" s="34" t="s">
        <v>38</v>
      </c>
      <c r="C42" s="47">
        <f>C43</f>
        <v>0</v>
      </c>
    </row>
    <row r="43" spans="1:3" ht="12" customHeight="1">
      <c r="A43" s="23" t="s">
        <v>54</v>
      </c>
      <c r="B43" s="33" t="s">
        <v>39</v>
      </c>
      <c r="C43" s="48">
        <v>0</v>
      </c>
    </row>
    <row r="44" spans="1:3" ht="15" customHeight="1" hidden="1">
      <c r="A44" s="2" t="s">
        <v>55</v>
      </c>
      <c r="B44" s="28" t="s">
        <v>56</v>
      </c>
      <c r="C44" s="45">
        <f>C45</f>
        <v>7000</v>
      </c>
    </row>
    <row r="45" spans="1:3" ht="216.75" customHeight="1" hidden="1">
      <c r="A45" s="23" t="s">
        <v>58</v>
      </c>
      <c r="B45" s="33" t="s">
        <v>57</v>
      </c>
      <c r="C45" s="48">
        <v>7000</v>
      </c>
    </row>
    <row r="46" spans="1:3" ht="12.75">
      <c r="A46" s="2" t="s">
        <v>59</v>
      </c>
      <c r="B46" s="28" t="s">
        <v>60</v>
      </c>
      <c r="C46" s="45">
        <f>C50+C47</f>
        <v>2680</v>
      </c>
    </row>
    <row r="47" spans="1:3" ht="63.75">
      <c r="A47" s="18" t="s">
        <v>104</v>
      </c>
      <c r="B47" s="7" t="s">
        <v>109</v>
      </c>
      <c r="C47" s="46">
        <f>C48</f>
        <v>1500</v>
      </c>
    </row>
    <row r="48" spans="1:3" ht="63.75">
      <c r="A48" s="18" t="s">
        <v>105</v>
      </c>
      <c r="B48" s="7" t="s">
        <v>108</v>
      </c>
      <c r="C48" s="46">
        <f>C49</f>
        <v>1500</v>
      </c>
    </row>
    <row r="49" spans="1:3" ht="63.75">
      <c r="A49" s="18" t="s">
        <v>106</v>
      </c>
      <c r="B49" s="7" t="s">
        <v>107</v>
      </c>
      <c r="C49" s="46">
        <v>1500</v>
      </c>
    </row>
    <row r="50" spans="1:3" ht="38.25">
      <c r="A50" s="18" t="s">
        <v>92</v>
      </c>
      <c r="B50" s="7" t="s">
        <v>93</v>
      </c>
      <c r="C50" s="46">
        <f>C51</f>
        <v>1180</v>
      </c>
    </row>
    <row r="51" spans="1:3" ht="38.25">
      <c r="A51" s="23" t="s">
        <v>91</v>
      </c>
      <c r="B51" s="33" t="s">
        <v>61</v>
      </c>
      <c r="C51" s="48">
        <v>1180</v>
      </c>
    </row>
    <row r="52" spans="1:3" ht="12.75">
      <c r="A52" s="35" t="s">
        <v>76</v>
      </c>
      <c r="B52" s="34" t="s">
        <v>77</v>
      </c>
      <c r="C52" s="47">
        <f>C53</f>
        <v>3000</v>
      </c>
    </row>
    <row r="53" spans="1:3" ht="12.75">
      <c r="A53" s="23" t="s">
        <v>78</v>
      </c>
      <c r="B53" s="33" t="s">
        <v>77</v>
      </c>
      <c r="C53" s="48">
        <f>C54</f>
        <v>3000</v>
      </c>
    </row>
    <row r="54" spans="1:3" ht="12.75">
      <c r="A54" s="23" t="s">
        <v>79</v>
      </c>
      <c r="B54" s="33" t="s">
        <v>80</v>
      </c>
      <c r="C54" s="48">
        <v>3000</v>
      </c>
    </row>
    <row r="55" spans="1:3" ht="12.75">
      <c r="A55" s="35" t="s">
        <v>65</v>
      </c>
      <c r="B55" s="34" t="s">
        <v>66</v>
      </c>
      <c r="C55" s="47">
        <f>C56</f>
        <v>0</v>
      </c>
    </row>
    <row r="56" spans="1:3" ht="25.5">
      <c r="A56" s="36" t="s">
        <v>18</v>
      </c>
      <c r="B56" s="34" t="s">
        <v>19</v>
      </c>
      <c r="C56" s="47">
        <f>C57</f>
        <v>0</v>
      </c>
    </row>
    <row r="57" spans="1:3" ht="25.5">
      <c r="A57" s="36" t="s">
        <v>62</v>
      </c>
      <c r="B57" s="34" t="s">
        <v>63</v>
      </c>
      <c r="C57" s="47">
        <f>C58+C60</f>
        <v>0</v>
      </c>
    </row>
    <row r="58" spans="1:3" ht="51">
      <c r="A58" s="57" t="s">
        <v>98</v>
      </c>
      <c r="B58" s="33" t="s">
        <v>100</v>
      </c>
      <c r="C58" s="47">
        <f>C59</f>
        <v>0</v>
      </c>
    </row>
    <row r="59" spans="1:3" ht="38.25">
      <c r="A59" s="57" t="s">
        <v>99</v>
      </c>
      <c r="B59" s="33" t="s">
        <v>101</v>
      </c>
      <c r="C59" s="48"/>
    </row>
    <row r="60" spans="1:3" ht="12.75">
      <c r="A60" s="23" t="s">
        <v>64</v>
      </c>
      <c r="B60" s="33" t="s">
        <v>67</v>
      </c>
      <c r="C60" s="47">
        <f>C61</f>
        <v>0</v>
      </c>
    </row>
    <row r="61" spans="1:3" ht="12.75">
      <c r="A61" s="23" t="s">
        <v>64</v>
      </c>
      <c r="B61" s="33" t="s">
        <v>22</v>
      </c>
      <c r="C61" s="42"/>
    </row>
    <row r="62" spans="1:3" ht="25.5">
      <c r="A62" s="2" t="s">
        <v>24</v>
      </c>
      <c r="B62" s="28" t="s">
        <v>25</v>
      </c>
      <c r="C62" s="49">
        <f>C63+C65</f>
        <v>1000</v>
      </c>
    </row>
    <row r="63" spans="1:3" ht="12.75">
      <c r="A63" s="2" t="s">
        <v>26</v>
      </c>
      <c r="B63" s="28" t="s">
        <v>27</v>
      </c>
      <c r="C63" s="49">
        <f>C64</f>
        <v>1000</v>
      </c>
    </row>
    <row r="64" spans="1:3" ht="38.25">
      <c r="A64" s="23" t="s">
        <v>28</v>
      </c>
      <c r="B64" s="54" t="s">
        <v>29</v>
      </c>
      <c r="C64" s="42">
        <v>1000</v>
      </c>
    </row>
    <row r="65" spans="1:3" ht="25.5">
      <c r="A65" s="2" t="s">
        <v>94</v>
      </c>
      <c r="B65" s="52" t="s">
        <v>95</v>
      </c>
      <c r="C65" s="49">
        <f>C66</f>
        <v>0</v>
      </c>
    </row>
    <row r="66" spans="1:3" ht="39" thickBot="1">
      <c r="A66" s="56" t="s">
        <v>96</v>
      </c>
      <c r="B66" s="53" t="s">
        <v>97</v>
      </c>
      <c r="C66" s="55">
        <v>0</v>
      </c>
    </row>
    <row r="67" spans="1:3" ht="13.5" thickBot="1">
      <c r="A67" s="130" t="s">
        <v>23</v>
      </c>
      <c r="B67" s="131"/>
      <c r="C67" s="50">
        <f>C62+C55+C16</f>
        <v>121557</v>
      </c>
    </row>
    <row r="68" ht="12.75">
      <c r="C68" s="39"/>
    </row>
    <row r="69" ht="12.75">
      <c r="C69" s="39"/>
    </row>
    <row r="70" spans="1:3" ht="12.75">
      <c r="A70" s="113" t="s">
        <v>68</v>
      </c>
      <c r="B70" s="113"/>
      <c r="C70" s="113"/>
    </row>
    <row r="71" ht="12.75">
      <c r="C71" s="39"/>
    </row>
    <row r="72" spans="1:3" ht="12.75">
      <c r="A72" s="113" t="s">
        <v>102</v>
      </c>
      <c r="B72" s="113"/>
      <c r="C72" s="113"/>
    </row>
    <row r="73" spans="1:3" ht="12.75">
      <c r="A73" s="24"/>
      <c r="B73" s="24"/>
      <c r="C73" s="41"/>
    </row>
    <row r="74" spans="1:3" ht="12.75">
      <c r="A74" s="113"/>
      <c r="B74" s="113"/>
      <c r="C74" s="113"/>
    </row>
  </sheetData>
  <sheetProtection/>
  <mergeCells count="5">
    <mergeCell ref="A13:C14"/>
    <mergeCell ref="A72:C72"/>
    <mergeCell ref="A74:C74"/>
    <mergeCell ref="A67:B67"/>
    <mergeCell ref="A70:C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7:O69"/>
  <sheetViews>
    <sheetView zoomScalePageLayoutView="0" workbookViewId="0" topLeftCell="C1">
      <selection activeCell="F58" sqref="F58"/>
    </sheetView>
  </sheetViews>
  <sheetFormatPr defaultColWidth="9.140625" defaultRowHeight="12.75"/>
  <cols>
    <col min="1" max="1" width="4.57421875" style="0" customWidth="1"/>
    <col min="2" max="2" width="9.140625" style="0" hidden="1" customWidth="1"/>
    <col min="3" max="3" width="23.7109375" style="0" customWidth="1"/>
    <col min="4" max="4" width="114.140625" style="0" customWidth="1"/>
    <col min="5" max="5" width="11.421875" style="0" customWidth="1"/>
    <col min="6" max="6" width="11.8515625" style="0" customWidth="1"/>
    <col min="7" max="7" width="11.28125" style="0" customWidth="1"/>
  </cols>
  <sheetData>
    <row r="1" ht="12.75" customHeight="1"/>
    <row r="2" ht="12.75" hidden="1"/>
    <row r="3" ht="1.5" customHeight="1" hidden="1"/>
    <row r="4" ht="12.75" hidden="1"/>
    <row r="5" ht="12.75" hidden="1"/>
    <row r="6" ht="12.75" hidden="1"/>
    <row r="7" spans="3:15" ht="46.5" customHeight="1">
      <c r="C7" s="132" t="s">
        <v>147</v>
      </c>
      <c r="D7" s="133"/>
      <c r="E7" s="133"/>
      <c r="F7" s="133"/>
      <c r="G7" s="133"/>
      <c r="H7" s="134"/>
      <c r="I7" s="134"/>
      <c r="J7" s="134"/>
      <c r="K7" s="134"/>
      <c r="L7" s="134"/>
      <c r="M7" s="134"/>
      <c r="N7" s="134"/>
      <c r="O7" s="134"/>
    </row>
    <row r="8" spans="3:15" ht="13.5" customHeight="1" hidden="1">
      <c r="C8" s="133"/>
      <c r="D8" s="133"/>
      <c r="E8" s="133"/>
      <c r="F8" s="133"/>
      <c r="G8" s="133"/>
      <c r="H8" s="134"/>
      <c r="I8" s="134"/>
      <c r="J8" s="134"/>
      <c r="K8" s="134"/>
      <c r="L8" s="134"/>
      <c r="M8" s="134"/>
      <c r="N8" s="134"/>
      <c r="O8" s="134"/>
    </row>
    <row r="9" ht="15.75" customHeight="1" hidden="1"/>
    <row r="10" spans="3:4" ht="0.75" customHeight="1">
      <c r="C10" s="127" t="s">
        <v>125</v>
      </c>
      <c r="D10" s="128"/>
    </row>
    <row r="11" spans="3:4" ht="38.25" customHeight="1">
      <c r="C11" s="129"/>
      <c r="D11" s="129"/>
    </row>
    <row r="12" spans="3:7" ht="97.5" customHeight="1">
      <c r="C12" s="1" t="s">
        <v>0</v>
      </c>
      <c r="D12" s="2" t="s">
        <v>1</v>
      </c>
      <c r="E12" s="137" t="s">
        <v>148</v>
      </c>
      <c r="F12" s="137" t="s">
        <v>149</v>
      </c>
      <c r="G12" s="137" t="s">
        <v>169</v>
      </c>
    </row>
    <row r="13" spans="3:7" ht="18.75" customHeight="1">
      <c r="C13" s="1"/>
      <c r="D13" s="2"/>
      <c r="E13" s="138"/>
      <c r="F13" s="138"/>
      <c r="G13" s="138"/>
    </row>
    <row r="14" spans="3:7" ht="15" customHeight="1">
      <c r="C14" s="3" t="s">
        <v>3</v>
      </c>
      <c r="D14" s="28" t="s">
        <v>72</v>
      </c>
      <c r="E14" s="65">
        <f>E15+E25+E34+E44+E51++E23+E31</f>
        <v>139651.663</v>
      </c>
      <c r="F14" s="65">
        <f>F15+F25+F34+F44+F51++F23+F31</f>
        <v>9031.809000000001</v>
      </c>
      <c r="G14" s="65">
        <f>G15+G25+G34+G44+G51++G23+G31</f>
        <v>148683.472</v>
      </c>
    </row>
    <row r="15" spans="3:7" ht="14.25" customHeight="1">
      <c r="C15" s="3" t="s">
        <v>4</v>
      </c>
      <c r="D15" s="28" t="s">
        <v>5</v>
      </c>
      <c r="E15" s="65">
        <f>E16</f>
        <v>40113</v>
      </c>
      <c r="F15" s="65">
        <f>F16</f>
        <v>223</v>
      </c>
      <c r="G15" s="65">
        <f>G16</f>
        <v>40336</v>
      </c>
    </row>
    <row r="16" spans="3:7" ht="14.25" customHeight="1">
      <c r="C16" s="3" t="s">
        <v>6</v>
      </c>
      <c r="D16" s="28" t="s">
        <v>7</v>
      </c>
      <c r="E16" s="65">
        <f>E17+E18+E21+E22</f>
        <v>40113</v>
      </c>
      <c r="F16" s="65">
        <f>F17+F18</f>
        <v>223</v>
      </c>
      <c r="G16" s="65">
        <f>G17+G18+G21+G22</f>
        <v>40336</v>
      </c>
    </row>
    <row r="17" spans="3:7" ht="25.5">
      <c r="C17" s="3" t="s">
        <v>35</v>
      </c>
      <c r="D17" s="28" t="s">
        <v>123</v>
      </c>
      <c r="E17" s="65">
        <v>384</v>
      </c>
      <c r="F17" s="65"/>
      <c r="G17" s="65">
        <v>384</v>
      </c>
    </row>
    <row r="18" spans="3:7" ht="28.5" customHeight="1">
      <c r="C18" s="3" t="s">
        <v>120</v>
      </c>
      <c r="D18" s="28" t="s">
        <v>121</v>
      </c>
      <c r="E18" s="65">
        <f>E19+E20</f>
        <v>39469</v>
      </c>
      <c r="F18" s="65">
        <f>F19+F20+F21+F22</f>
        <v>223</v>
      </c>
      <c r="G18" s="65">
        <f>G19+G20</f>
        <v>39692</v>
      </c>
    </row>
    <row r="19" spans="3:7" ht="38.25">
      <c r="C19" s="8" t="s">
        <v>36</v>
      </c>
      <c r="D19" s="7" t="s">
        <v>9</v>
      </c>
      <c r="E19" s="66">
        <v>39422</v>
      </c>
      <c r="F19" s="68"/>
      <c r="G19" s="66">
        <f>E19+F19</f>
        <v>39422</v>
      </c>
    </row>
    <row r="20" spans="3:7" ht="38.25">
      <c r="C20" s="8" t="s">
        <v>37</v>
      </c>
      <c r="D20" s="7" t="s">
        <v>30</v>
      </c>
      <c r="E20" s="66">
        <v>47</v>
      </c>
      <c r="F20" s="66">
        <v>223</v>
      </c>
      <c r="G20" s="66">
        <f>E20+F20</f>
        <v>270</v>
      </c>
    </row>
    <row r="21" spans="3:7" ht="12.75">
      <c r="C21" s="8" t="s">
        <v>40</v>
      </c>
      <c r="D21" s="7" t="s">
        <v>41</v>
      </c>
      <c r="E21" s="66">
        <v>174</v>
      </c>
      <c r="F21" s="66"/>
      <c r="G21" s="66">
        <v>174</v>
      </c>
    </row>
    <row r="22" spans="3:7" ht="38.25">
      <c r="C22" s="8" t="s">
        <v>42</v>
      </c>
      <c r="D22" s="7" t="s">
        <v>122</v>
      </c>
      <c r="E22" s="66">
        <v>86</v>
      </c>
      <c r="F22" s="66"/>
      <c r="G22" s="66">
        <v>86</v>
      </c>
    </row>
    <row r="23" spans="3:7" ht="15.75" customHeight="1">
      <c r="C23" s="3" t="s">
        <v>87</v>
      </c>
      <c r="D23" s="28" t="s">
        <v>89</v>
      </c>
      <c r="E23" s="65">
        <f>E24</f>
        <v>17</v>
      </c>
      <c r="F23" s="65">
        <f>F24</f>
        <v>0</v>
      </c>
      <c r="G23" s="65">
        <f>G24</f>
        <v>17</v>
      </c>
    </row>
    <row r="24" spans="3:7" ht="15" customHeight="1">
      <c r="C24" s="8" t="s">
        <v>88</v>
      </c>
      <c r="D24" s="7" t="s">
        <v>90</v>
      </c>
      <c r="E24" s="66">
        <v>17</v>
      </c>
      <c r="F24" s="66"/>
      <c r="G24" s="66">
        <v>17</v>
      </c>
    </row>
    <row r="25" spans="3:7" ht="15" customHeight="1">
      <c r="C25" s="3" t="s">
        <v>10</v>
      </c>
      <c r="D25" s="28" t="s">
        <v>11</v>
      </c>
      <c r="E25" s="65">
        <f>E26+E28</f>
        <v>61475</v>
      </c>
      <c r="F25" s="65">
        <f>F26+F28</f>
        <v>300</v>
      </c>
      <c r="G25" s="65">
        <f>G26+G28</f>
        <v>61775</v>
      </c>
    </row>
    <row r="26" spans="3:7" ht="15.75" customHeight="1">
      <c r="C26" s="29" t="s">
        <v>44</v>
      </c>
      <c r="D26" s="28" t="s">
        <v>45</v>
      </c>
      <c r="E26" s="65">
        <f>E27</f>
        <v>6009</v>
      </c>
      <c r="F26" s="65">
        <f>F27</f>
        <v>0</v>
      </c>
      <c r="G26" s="65">
        <f>G27</f>
        <v>6009</v>
      </c>
    </row>
    <row r="27" spans="3:7" ht="27" customHeight="1">
      <c r="C27" s="37" t="s">
        <v>74</v>
      </c>
      <c r="D27" s="7" t="s">
        <v>46</v>
      </c>
      <c r="E27" s="66">
        <v>6009</v>
      </c>
      <c r="F27" s="66"/>
      <c r="G27" s="66">
        <v>6009</v>
      </c>
    </row>
    <row r="28" spans="3:7" ht="15" customHeight="1">
      <c r="C28" s="29" t="s">
        <v>12</v>
      </c>
      <c r="D28" s="28" t="s">
        <v>13</v>
      </c>
      <c r="E28" s="65">
        <f>E29+E30</f>
        <v>55466</v>
      </c>
      <c r="F28" s="65">
        <f>F29+F30</f>
        <v>300</v>
      </c>
      <c r="G28" s="65">
        <f>G29+G30</f>
        <v>55766</v>
      </c>
    </row>
    <row r="29" spans="3:7" ht="25.5">
      <c r="C29" s="30" t="s">
        <v>33</v>
      </c>
      <c r="D29" s="7" t="s">
        <v>21</v>
      </c>
      <c r="E29" s="66">
        <v>2200</v>
      </c>
      <c r="F29" s="69" t="s">
        <v>170</v>
      </c>
      <c r="G29" s="66">
        <f>E29+F29</f>
        <v>2500</v>
      </c>
    </row>
    <row r="30" spans="3:7" ht="25.5">
      <c r="C30" s="31" t="s">
        <v>34</v>
      </c>
      <c r="D30" s="7" t="s">
        <v>20</v>
      </c>
      <c r="E30" s="66">
        <v>53266</v>
      </c>
      <c r="F30" s="66"/>
      <c r="G30" s="66">
        <f>E30+F30</f>
        <v>53266</v>
      </c>
    </row>
    <row r="31" spans="3:7" ht="18.75" customHeight="1">
      <c r="C31" s="51" t="s">
        <v>82</v>
      </c>
      <c r="D31" s="28" t="s">
        <v>83</v>
      </c>
      <c r="E31" s="65">
        <f aca="true" t="shared" si="0" ref="E31:G32">E32</f>
        <v>180</v>
      </c>
      <c r="F31" s="65" t="str">
        <f t="shared" si="0"/>
        <v>+20</v>
      </c>
      <c r="G31" s="65">
        <f t="shared" si="0"/>
        <v>200</v>
      </c>
    </row>
    <row r="32" spans="3:7" ht="1.5" customHeight="1" hidden="1">
      <c r="C32" s="31" t="s">
        <v>85</v>
      </c>
      <c r="D32" s="7" t="s">
        <v>11</v>
      </c>
      <c r="E32" s="66">
        <f t="shared" si="0"/>
        <v>180</v>
      </c>
      <c r="F32" s="66" t="str">
        <f t="shared" si="0"/>
        <v>+20</v>
      </c>
      <c r="G32" s="66">
        <f t="shared" si="0"/>
        <v>200</v>
      </c>
    </row>
    <row r="33" spans="3:7" ht="16.5" customHeight="1">
      <c r="C33" s="31" t="s">
        <v>86</v>
      </c>
      <c r="D33" s="7" t="s">
        <v>84</v>
      </c>
      <c r="E33" s="66">
        <v>180</v>
      </c>
      <c r="F33" s="68" t="s">
        <v>171</v>
      </c>
      <c r="G33" s="66">
        <f>E33+F33</f>
        <v>200</v>
      </c>
    </row>
    <row r="34" spans="3:7" ht="12.75">
      <c r="C34" s="2" t="s">
        <v>14</v>
      </c>
      <c r="D34" s="28" t="s">
        <v>15</v>
      </c>
      <c r="E34" s="67">
        <f>E35+E39</f>
        <v>12029.663</v>
      </c>
      <c r="F34" s="67">
        <f>F35+F39</f>
        <v>5640.677</v>
      </c>
      <c r="G34" s="67">
        <f>G35+G39</f>
        <v>17670.34</v>
      </c>
    </row>
    <row r="35" spans="3:7" ht="40.5" customHeight="1">
      <c r="C35" s="2" t="s">
        <v>16</v>
      </c>
      <c r="D35" s="28" t="s">
        <v>47</v>
      </c>
      <c r="E35" s="67">
        <f>E37+E38</f>
        <v>4529.663</v>
      </c>
      <c r="F35" s="65" t="str">
        <f>F36</f>
        <v>+5500</v>
      </c>
      <c r="G35" s="67">
        <f>E35+F35</f>
        <v>10029.663</v>
      </c>
    </row>
    <row r="36" spans="3:7" ht="39.75" customHeight="1" hidden="1">
      <c r="C36" s="18" t="s">
        <v>17</v>
      </c>
      <c r="D36" s="7" t="s">
        <v>48</v>
      </c>
      <c r="E36" s="68">
        <f>E37</f>
        <v>4500</v>
      </c>
      <c r="F36" s="68" t="str">
        <f>F37</f>
        <v>+5500</v>
      </c>
      <c r="G36" s="68">
        <f>G37</f>
        <v>10000</v>
      </c>
    </row>
    <row r="37" spans="3:7" ht="31.5" customHeight="1">
      <c r="C37" s="18" t="s">
        <v>50</v>
      </c>
      <c r="D37" s="7" t="s">
        <v>49</v>
      </c>
      <c r="E37" s="68">
        <v>4500</v>
      </c>
      <c r="F37" s="68" t="s">
        <v>172</v>
      </c>
      <c r="G37" s="66">
        <f>E37+F37</f>
        <v>10000</v>
      </c>
    </row>
    <row r="38" spans="3:7" ht="25.5">
      <c r="C38" s="61" t="s">
        <v>70</v>
      </c>
      <c r="D38" s="7" t="s">
        <v>144</v>
      </c>
      <c r="E38" s="69">
        <v>29.663</v>
      </c>
      <c r="F38" s="69"/>
      <c r="G38" s="69">
        <f>E38+F38</f>
        <v>29.663</v>
      </c>
    </row>
    <row r="39" spans="3:7" ht="41.25" customHeight="1">
      <c r="C39" s="35" t="s">
        <v>52</v>
      </c>
      <c r="D39" s="34" t="s">
        <v>53</v>
      </c>
      <c r="E39" s="70">
        <f>E41+E43</f>
        <v>7500</v>
      </c>
      <c r="F39" s="70" t="str">
        <f>F40</f>
        <v>+140,677</v>
      </c>
      <c r="G39" s="70">
        <f>G42+G40</f>
        <v>7640.677</v>
      </c>
    </row>
    <row r="40" spans="3:7" ht="29.25" customHeight="1" hidden="1">
      <c r="C40" s="35" t="s">
        <v>51</v>
      </c>
      <c r="D40" s="28" t="s">
        <v>143</v>
      </c>
      <c r="E40" s="70"/>
      <c r="F40" s="70" t="str">
        <f>F41</f>
        <v>+140,677</v>
      </c>
      <c r="G40" s="70">
        <f>G41</f>
        <v>640.677</v>
      </c>
    </row>
    <row r="41" spans="3:7" ht="15.75" customHeight="1">
      <c r="C41" s="61" t="s">
        <v>54</v>
      </c>
      <c r="D41" s="7" t="s">
        <v>142</v>
      </c>
      <c r="E41" s="70">
        <v>500</v>
      </c>
      <c r="F41" s="68" t="s">
        <v>173</v>
      </c>
      <c r="G41" s="70">
        <f>E41+F41</f>
        <v>640.677</v>
      </c>
    </row>
    <row r="42" spans="3:7" ht="53.25" customHeight="1" hidden="1">
      <c r="C42" s="2" t="s">
        <v>55</v>
      </c>
      <c r="D42" s="28" t="s">
        <v>56</v>
      </c>
      <c r="E42" s="67">
        <f>E43</f>
        <v>7000</v>
      </c>
      <c r="F42" s="67">
        <f>F43</f>
        <v>0</v>
      </c>
      <c r="G42" s="67">
        <f>G43</f>
        <v>7000</v>
      </c>
    </row>
    <row r="43" spans="3:7" ht="27" customHeight="1">
      <c r="C43" s="18" t="s">
        <v>58</v>
      </c>
      <c r="D43" s="7" t="s">
        <v>117</v>
      </c>
      <c r="E43" s="68">
        <v>7000</v>
      </c>
      <c r="F43" s="68"/>
      <c r="G43" s="68">
        <v>7000</v>
      </c>
    </row>
    <row r="44" spans="3:7" ht="15" customHeight="1">
      <c r="C44" s="2" t="s">
        <v>59</v>
      </c>
      <c r="D44" s="28" t="s">
        <v>60</v>
      </c>
      <c r="E44" s="67">
        <f>E49+E45</f>
        <v>22760</v>
      </c>
      <c r="F44" s="67">
        <f>F49+F45</f>
        <v>5848.13</v>
      </c>
      <c r="G44" s="67">
        <f>G49+G45</f>
        <v>28608.13</v>
      </c>
    </row>
    <row r="45" spans="3:7" ht="29.25" customHeight="1">
      <c r="C45" s="18" t="s">
        <v>118</v>
      </c>
      <c r="D45" s="7" t="s">
        <v>119</v>
      </c>
      <c r="E45" s="68">
        <f>E46</f>
        <v>3250</v>
      </c>
      <c r="F45" s="65">
        <f>F46+F48</f>
        <v>1008.13</v>
      </c>
      <c r="G45" s="67">
        <f>E45+F45</f>
        <v>4258.13</v>
      </c>
    </row>
    <row r="46" spans="3:7" ht="55.5" customHeight="1" hidden="1">
      <c r="C46" s="18" t="s">
        <v>105</v>
      </c>
      <c r="D46" s="7" t="s">
        <v>108</v>
      </c>
      <c r="E46" s="68">
        <f>E47</f>
        <v>3250</v>
      </c>
      <c r="F46" s="68" t="str">
        <f>F47</f>
        <v>+1000</v>
      </c>
      <c r="G46" s="68">
        <f>G47</f>
        <v>4250</v>
      </c>
    </row>
    <row r="47" spans="3:7" ht="38.25">
      <c r="C47" s="18" t="s">
        <v>106</v>
      </c>
      <c r="D47" s="7" t="s">
        <v>107</v>
      </c>
      <c r="E47" s="68">
        <v>3250</v>
      </c>
      <c r="F47" s="68" t="s">
        <v>174</v>
      </c>
      <c r="G47" s="66">
        <f>E47+F47</f>
        <v>4250</v>
      </c>
    </row>
    <row r="48" spans="3:7" ht="38.25">
      <c r="C48" s="18" t="s">
        <v>150</v>
      </c>
      <c r="D48" s="7" t="s">
        <v>151</v>
      </c>
      <c r="E48" s="68"/>
      <c r="F48" s="68">
        <v>8.13</v>
      </c>
      <c r="G48" s="66">
        <f>F48</f>
        <v>8.13</v>
      </c>
    </row>
    <row r="49" spans="3:7" ht="27" customHeight="1">
      <c r="C49" s="18" t="s">
        <v>92</v>
      </c>
      <c r="D49" s="7" t="s">
        <v>93</v>
      </c>
      <c r="E49" s="68">
        <f>E50</f>
        <v>19510</v>
      </c>
      <c r="F49" s="65" t="str">
        <f>F50</f>
        <v>+4840</v>
      </c>
      <c r="G49" s="68">
        <f>G50</f>
        <v>24350</v>
      </c>
    </row>
    <row r="50" spans="3:7" ht="27" customHeight="1">
      <c r="C50" s="23" t="s">
        <v>91</v>
      </c>
      <c r="D50" s="33" t="s">
        <v>61</v>
      </c>
      <c r="E50" s="69">
        <v>19510</v>
      </c>
      <c r="F50" s="68" t="s">
        <v>175</v>
      </c>
      <c r="G50" s="69">
        <f>E50+F50</f>
        <v>24350</v>
      </c>
    </row>
    <row r="51" spans="3:7" ht="15" customHeight="1">
      <c r="C51" s="35" t="s">
        <v>76</v>
      </c>
      <c r="D51" s="34" t="s">
        <v>77</v>
      </c>
      <c r="E51" s="70">
        <f aca="true" t="shared" si="1" ref="E51:G52">E52</f>
        <v>3077</v>
      </c>
      <c r="F51" s="65">
        <f>F52</f>
        <v>-2999.998</v>
      </c>
      <c r="G51" s="70">
        <f t="shared" si="1"/>
        <v>77.00199999999995</v>
      </c>
    </row>
    <row r="52" spans="3:7" ht="16.5" customHeight="1" hidden="1">
      <c r="C52" s="23" t="s">
        <v>78</v>
      </c>
      <c r="D52" s="33" t="s">
        <v>77</v>
      </c>
      <c r="E52" s="69">
        <f t="shared" si="1"/>
        <v>3077</v>
      </c>
      <c r="F52" s="68">
        <f>F53</f>
        <v>-2999.998</v>
      </c>
      <c r="G52" s="69">
        <f t="shared" si="1"/>
        <v>77.00199999999995</v>
      </c>
    </row>
    <row r="53" spans="3:7" ht="17.25" customHeight="1">
      <c r="C53" s="18" t="s">
        <v>79</v>
      </c>
      <c r="D53" s="7" t="s">
        <v>80</v>
      </c>
      <c r="E53" s="68">
        <v>3077</v>
      </c>
      <c r="F53" s="68">
        <v>-2999.998</v>
      </c>
      <c r="G53" s="68">
        <f aca="true" t="shared" si="2" ref="G53:G65">E53+F53</f>
        <v>77.00199999999995</v>
      </c>
    </row>
    <row r="54" spans="3:7" ht="15" customHeight="1">
      <c r="C54" s="35" t="s">
        <v>18</v>
      </c>
      <c r="D54" s="34" t="s">
        <v>126</v>
      </c>
      <c r="E54" s="69">
        <f>E55+E58+E61</f>
        <v>98134.82800000001</v>
      </c>
      <c r="F54" s="69">
        <f>F55</f>
        <v>1495</v>
      </c>
      <c r="G54" s="69">
        <f t="shared" si="2"/>
        <v>99629.82800000001</v>
      </c>
    </row>
    <row r="55" spans="3:7" ht="25.5" customHeight="1">
      <c r="C55" s="23" t="s">
        <v>99</v>
      </c>
      <c r="D55" s="33" t="s">
        <v>139</v>
      </c>
      <c r="E55" s="69">
        <v>50337.47</v>
      </c>
      <c r="F55" s="68">
        <v>1495</v>
      </c>
      <c r="G55" s="69">
        <f t="shared" si="2"/>
        <v>51832.47</v>
      </c>
    </row>
    <row r="56" spans="3:7" ht="61.5" customHeight="1" hidden="1">
      <c r="C56" s="23" t="s">
        <v>127</v>
      </c>
      <c r="D56" s="33" t="s">
        <v>134</v>
      </c>
      <c r="E56" s="69" t="e">
        <f>#REF!+#REF!</f>
        <v>#REF!</v>
      </c>
      <c r="F56" s="69"/>
      <c r="G56" s="69" t="e">
        <f t="shared" si="2"/>
        <v>#REF!</v>
      </c>
    </row>
    <row r="57" spans="3:7" ht="53.25" customHeight="1" hidden="1">
      <c r="C57" s="23" t="s">
        <v>128</v>
      </c>
      <c r="D57" s="33" t="s">
        <v>135</v>
      </c>
      <c r="E57" s="69" t="e">
        <f>#REF!+#REF!</f>
        <v>#REF!</v>
      </c>
      <c r="F57" s="69"/>
      <c r="G57" s="69" t="e">
        <f t="shared" si="2"/>
        <v>#REF!</v>
      </c>
    </row>
    <row r="58" spans="3:7" ht="29.25" customHeight="1">
      <c r="C58" s="23" t="s">
        <v>129</v>
      </c>
      <c r="D58" s="33" t="s">
        <v>133</v>
      </c>
      <c r="E58" s="69">
        <v>44673.263</v>
      </c>
      <c r="F58" s="69"/>
      <c r="G58" s="69">
        <f t="shared" si="2"/>
        <v>44673.263</v>
      </c>
    </row>
    <row r="59" spans="3:7" ht="42" customHeight="1" hidden="1">
      <c r="C59" s="23" t="s">
        <v>130</v>
      </c>
      <c r="D59" s="33" t="s">
        <v>136</v>
      </c>
      <c r="E59" s="69" t="e">
        <f>#REF!+#REF!</f>
        <v>#REF!</v>
      </c>
      <c r="F59" s="69"/>
      <c r="G59" s="69" t="e">
        <f t="shared" si="2"/>
        <v>#REF!</v>
      </c>
    </row>
    <row r="60" spans="3:7" ht="42" customHeight="1" hidden="1">
      <c r="C60" s="23" t="s">
        <v>131</v>
      </c>
      <c r="D60" s="33" t="s">
        <v>137</v>
      </c>
      <c r="E60" s="69" t="e">
        <f>#REF!+#REF!</f>
        <v>#REF!</v>
      </c>
      <c r="F60" s="69"/>
      <c r="G60" s="69" t="e">
        <f t="shared" si="2"/>
        <v>#REF!</v>
      </c>
    </row>
    <row r="61" spans="3:7" ht="16.5" customHeight="1">
      <c r="C61" s="23" t="s">
        <v>132</v>
      </c>
      <c r="D61" s="33" t="s">
        <v>138</v>
      </c>
      <c r="E61" s="69">
        <v>3124.095</v>
      </c>
      <c r="F61" s="69"/>
      <c r="G61" s="69">
        <f t="shared" si="2"/>
        <v>3124.095</v>
      </c>
    </row>
    <row r="62" spans="3:7" ht="16.5" customHeight="1">
      <c r="C62" s="35" t="s">
        <v>153</v>
      </c>
      <c r="D62" s="34" t="s">
        <v>154</v>
      </c>
      <c r="E62" s="69"/>
      <c r="F62" s="70">
        <f>F63+F64</f>
        <v>797.5</v>
      </c>
      <c r="G62" s="70">
        <f>F62</f>
        <v>797.5</v>
      </c>
    </row>
    <row r="63" spans="3:7" ht="16.5" customHeight="1">
      <c r="C63" s="23" t="s">
        <v>163</v>
      </c>
      <c r="D63" s="33" t="s">
        <v>164</v>
      </c>
      <c r="E63" s="69"/>
      <c r="F63" s="69">
        <v>747.5</v>
      </c>
      <c r="G63" s="69">
        <f>F63</f>
        <v>747.5</v>
      </c>
    </row>
    <row r="64" spans="3:7" ht="16.5" customHeight="1">
      <c r="C64" s="23" t="s">
        <v>158</v>
      </c>
      <c r="D64" s="33" t="s">
        <v>157</v>
      </c>
      <c r="E64" s="64"/>
      <c r="F64" s="69">
        <v>50</v>
      </c>
      <c r="G64" s="69">
        <f>F64</f>
        <v>50</v>
      </c>
    </row>
    <row r="65" spans="3:7" ht="15" customHeight="1">
      <c r="C65" s="35" t="s">
        <v>140</v>
      </c>
      <c r="D65" s="34" t="s">
        <v>141</v>
      </c>
      <c r="E65" s="70"/>
      <c r="F65" s="68">
        <v>50000</v>
      </c>
      <c r="G65" s="69">
        <f t="shared" si="2"/>
        <v>50000</v>
      </c>
    </row>
    <row r="66" spans="3:7" ht="16.5" customHeight="1">
      <c r="C66" s="2" t="s">
        <v>24</v>
      </c>
      <c r="D66" s="28" t="s">
        <v>25</v>
      </c>
      <c r="E66" s="71">
        <f aca="true" t="shared" si="3" ref="E66:G67">E67</f>
        <v>2000</v>
      </c>
      <c r="F66" s="71">
        <f t="shared" si="3"/>
        <v>0</v>
      </c>
      <c r="G66" s="71">
        <f t="shared" si="3"/>
        <v>2000</v>
      </c>
    </row>
    <row r="67" spans="3:7" ht="14.25" customHeight="1" hidden="1">
      <c r="C67" s="2" t="s">
        <v>26</v>
      </c>
      <c r="D67" s="28" t="s">
        <v>27</v>
      </c>
      <c r="E67" s="71">
        <f t="shared" si="3"/>
        <v>2000</v>
      </c>
      <c r="F67" s="71">
        <f t="shared" si="3"/>
        <v>0</v>
      </c>
      <c r="G67" s="71">
        <f t="shared" si="3"/>
        <v>2000</v>
      </c>
    </row>
    <row r="68" spans="3:7" ht="18" customHeight="1" thickBot="1">
      <c r="C68" s="23" t="s">
        <v>28</v>
      </c>
      <c r="D68" s="54" t="s">
        <v>124</v>
      </c>
      <c r="E68" s="72">
        <v>2000</v>
      </c>
      <c r="F68" s="72"/>
      <c r="G68" s="72">
        <v>2000</v>
      </c>
    </row>
    <row r="69" spans="3:7" ht="15.75" thickBot="1">
      <c r="C69" s="135" t="s">
        <v>23</v>
      </c>
      <c r="D69" s="136"/>
      <c r="E69" s="73">
        <f>E66+E14+E54+E65</f>
        <v>239786.491</v>
      </c>
      <c r="F69" s="74">
        <f>F54+F65+F44+F31+F28+F39+F51+F35+F16+F62</f>
        <v>61324.309</v>
      </c>
      <c r="G69" s="73">
        <f>G66+G14+G54+G65+G62</f>
        <v>301110.80000000005</v>
      </c>
    </row>
  </sheetData>
  <sheetProtection/>
  <mergeCells count="6">
    <mergeCell ref="C7:O8"/>
    <mergeCell ref="C69:D69"/>
    <mergeCell ref="C10:D11"/>
    <mergeCell ref="F12:F13"/>
    <mergeCell ref="G12:G13"/>
    <mergeCell ref="E12:E13"/>
  </mergeCells>
  <printOptions/>
  <pageMargins left="0" right="0" top="0.5905511811023623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E46"/>
  <sheetViews>
    <sheetView zoomScalePageLayoutView="0" workbookViewId="0" topLeftCell="A1">
      <selection activeCell="A2" sqref="A2:E46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21.8515625" style="0" customWidth="1"/>
    <col min="4" max="4" width="48.28125" style="0" customWidth="1"/>
    <col min="5" max="5" width="11.421875" style="0" customWidth="1"/>
  </cols>
  <sheetData>
    <row r="4" spans="3:5" ht="12.75">
      <c r="C4" s="127"/>
      <c r="D4" s="128"/>
      <c r="E4" s="128"/>
    </row>
    <row r="5" spans="3:5" ht="12.75">
      <c r="C5" s="129"/>
      <c r="D5" s="129"/>
      <c r="E5" s="129"/>
    </row>
    <row r="6" spans="3:5" ht="37.5" customHeight="1">
      <c r="C6" s="1"/>
      <c r="D6" s="2"/>
      <c r="E6" s="3"/>
    </row>
    <row r="7" spans="3:5" ht="14.25" customHeight="1">
      <c r="C7" s="4"/>
      <c r="D7" s="5"/>
      <c r="E7" s="3"/>
    </row>
    <row r="8" spans="3:5" ht="12" customHeight="1">
      <c r="C8" s="4"/>
      <c r="D8" s="5"/>
      <c r="E8" s="3"/>
    </row>
    <row r="9" spans="3:5" ht="14.25" customHeight="1">
      <c r="C9" s="4"/>
      <c r="D9" s="5"/>
      <c r="E9" s="3"/>
    </row>
    <row r="10" spans="3:5" ht="92.25" customHeight="1">
      <c r="C10" s="6"/>
      <c r="D10" s="7"/>
      <c r="E10" s="8"/>
    </row>
    <row r="11" spans="3:5" ht="15.75" customHeight="1">
      <c r="C11" s="4"/>
      <c r="D11" s="9"/>
      <c r="E11" s="4"/>
    </row>
    <row r="12" spans="3:5" ht="13.5" customHeight="1">
      <c r="C12" s="10"/>
      <c r="D12" s="9"/>
      <c r="E12" s="4"/>
    </row>
    <row r="13" spans="3:5" ht="51.75" customHeight="1">
      <c r="C13" s="11"/>
      <c r="D13" s="13"/>
      <c r="E13" s="6"/>
    </row>
    <row r="14" spans="3:5" ht="53.25" customHeight="1">
      <c r="C14" s="12"/>
      <c r="D14" s="13"/>
      <c r="E14" s="6"/>
    </row>
    <row r="15" spans="3:5" ht="27" customHeight="1">
      <c r="C15" s="14"/>
      <c r="D15" s="15"/>
      <c r="E15" s="14"/>
    </row>
    <row r="16" spans="3:5" ht="26.25" customHeight="1">
      <c r="C16" s="14"/>
      <c r="D16" s="9"/>
      <c r="E16" s="14"/>
    </row>
    <row r="17" spans="3:5" ht="51" customHeight="1">
      <c r="C17" s="14"/>
      <c r="D17" s="9"/>
      <c r="E17" s="14"/>
    </row>
    <row r="18" spans="3:5" ht="61.5" customHeight="1">
      <c r="C18" s="14"/>
      <c r="D18" s="13"/>
      <c r="E18" s="16"/>
    </row>
    <row r="19" spans="3:5" ht="48.75" customHeight="1">
      <c r="C19" s="14"/>
      <c r="D19" s="13"/>
      <c r="E19" s="16"/>
    </row>
    <row r="20" spans="3:5" ht="12.75">
      <c r="C20" s="144"/>
      <c r="D20" s="141"/>
      <c r="E20" s="140"/>
    </row>
    <row r="21" spans="3:5" ht="12.75">
      <c r="C21" s="145"/>
      <c r="D21" s="141"/>
      <c r="E21" s="140"/>
    </row>
    <row r="22" spans="3:5" ht="12.75" hidden="1">
      <c r="C22" s="146"/>
      <c r="D22" s="141"/>
      <c r="E22" s="140"/>
    </row>
    <row r="23" spans="3:5" ht="12.75" customHeight="1">
      <c r="C23" s="139"/>
      <c r="D23" s="141"/>
      <c r="E23" s="140"/>
    </row>
    <row r="24" spans="3:5" ht="12.75">
      <c r="C24" s="142"/>
      <c r="D24" s="143"/>
      <c r="E24" s="140"/>
    </row>
    <row r="25" spans="3:5" ht="12.75" customHeight="1" hidden="1">
      <c r="C25" s="142"/>
      <c r="D25" s="143"/>
      <c r="E25" s="140"/>
    </row>
    <row r="26" spans="3:5" ht="27" customHeight="1">
      <c r="C26" s="17"/>
      <c r="D26" s="13"/>
      <c r="E26" s="16"/>
    </row>
    <row r="27" spans="3:5" ht="39" customHeight="1">
      <c r="C27" s="17"/>
      <c r="D27" s="9"/>
      <c r="E27" s="14"/>
    </row>
    <row r="28" spans="3:5" ht="38.25" customHeight="1">
      <c r="C28" s="17"/>
      <c r="D28" s="13"/>
      <c r="E28" s="16"/>
    </row>
    <row r="29" spans="3:5" ht="12.75">
      <c r="C29" s="139"/>
      <c r="D29" s="141"/>
      <c r="E29" s="140"/>
    </row>
    <row r="30" spans="3:5" ht="13.5" customHeight="1">
      <c r="C30" s="140"/>
      <c r="D30" s="141"/>
      <c r="E30" s="140"/>
    </row>
    <row r="31" spans="3:5" ht="12.75" hidden="1">
      <c r="C31" s="140"/>
      <c r="D31" s="141"/>
      <c r="E31" s="140"/>
    </row>
    <row r="32" spans="3:5" ht="12.75">
      <c r="C32" s="147"/>
      <c r="D32" s="143"/>
      <c r="E32" s="142"/>
    </row>
    <row r="33" spans="3:5" ht="12.75" customHeight="1" hidden="1">
      <c r="C33" s="142"/>
      <c r="D33" s="143"/>
      <c r="E33" s="142"/>
    </row>
    <row r="34" spans="3:5" ht="12.75" customHeight="1" hidden="1">
      <c r="C34" s="142"/>
      <c r="D34" s="143"/>
      <c r="E34" s="142"/>
    </row>
    <row r="35" spans="3:5" ht="26.25" customHeight="1" thickBot="1">
      <c r="C35" s="22"/>
      <c r="D35" s="21"/>
      <c r="E35" s="23"/>
    </row>
    <row r="36" spans="3:5" ht="13.5" thickBot="1">
      <c r="C36" s="148"/>
      <c r="D36" s="149"/>
      <c r="E36" s="25"/>
    </row>
    <row r="38" spans="3:5" ht="12.75">
      <c r="C38" s="113"/>
      <c r="D38" s="113"/>
      <c r="E38" s="113"/>
    </row>
    <row r="40" spans="3:5" ht="24.75" customHeight="1">
      <c r="C40" s="113"/>
      <c r="D40" s="113"/>
      <c r="E40" s="113"/>
    </row>
    <row r="41" spans="3:5" ht="12.75">
      <c r="C41" s="24"/>
      <c r="D41" s="24"/>
      <c r="E41" s="24"/>
    </row>
    <row r="42" spans="3:5" ht="25.5" customHeight="1">
      <c r="C42" s="113"/>
      <c r="D42" s="113"/>
      <c r="E42" s="113"/>
    </row>
    <row r="44" spans="3:5" ht="12.75">
      <c r="C44" s="113"/>
      <c r="D44" s="113"/>
      <c r="E44" s="113"/>
    </row>
    <row r="46" spans="3:5" ht="12.75">
      <c r="C46" s="113"/>
      <c r="D46" s="113"/>
      <c r="E46" s="113"/>
    </row>
  </sheetData>
  <sheetProtection/>
  <mergeCells count="19">
    <mergeCell ref="C32:C34"/>
    <mergeCell ref="D32:D34"/>
    <mergeCell ref="E32:E34"/>
    <mergeCell ref="C46:E46"/>
    <mergeCell ref="C38:E38"/>
    <mergeCell ref="C40:E40"/>
    <mergeCell ref="C42:E42"/>
    <mergeCell ref="C44:E44"/>
    <mergeCell ref="C36:D36"/>
    <mergeCell ref="C29:C31"/>
    <mergeCell ref="D29:D31"/>
    <mergeCell ref="C23:C25"/>
    <mergeCell ref="D23:D25"/>
    <mergeCell ref="E23:E25"/>
    <mergeCell ref="C4:E5"/>
    <mergeCell ref="C20:C22"/>
    <mergeCell ref="D20:D22"/>
    <mergeCell ref="E20:E22"/>
    <mergeCell ref="E29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C55"/>
    </sheetView>
  </sheetViews>
  <sheetFormatPr defaultColWidth="9.140625" defaultRowHeight="12.75"/>
  <cols>
    <col min="1" max="1" width="21.28125" style="0" customWidth="1"/>
    <col min="2" max="2" width="45.28125" style="0" customWidth="1"/>
    <col min="3" max="3" width="11.57421875" style="0" customWidth="1"/>
  </cols>
  <sheetData>
    <row r="1" spans="1:3" ht="12.75">
      <c r="A1" s="24"/>
      <c r="B1" s="24"/>
      <c r="C1" s="24"/>
    </row>
    <row r="2" spans="1:3" ht="12.75">
      <c r="A2" s="127"/>
      <c r="B2" s="128"/>
      <c r="C2" s="128"/>
    </row>
    <row r="3" spans="1:3" ht="12.75">
      <c r="A3" s="129"/>
      <c r="B3" s="129"/>
      <c r="C3" s="129"/>
    </row>
    <row r="4" spans="1:3" ht="37.5" customHeight="1">
      <c r="A4" s="1"/>
      <c r="B4" s="2"/>
      <c r="C4" s="3"/>
    </row>
    <row r="5" spans="1:3" ht="13.5" customHeight="1">
      <c r="A5" s="4"/>
      <c r="B5" s="5"/>
      <c r="C5" s="3"/>
    </row>
    <row r="6" spans="1:3" ht="12" customHeight="1">
      <c r="A6" s="4"/>
      <c r="B6" s="5"/>
      <c r="C6" s="3"/>
    </row>
    <row r="7" spans="1:3" ht="13.5" customHeight="1">
      <c r="A7" s="4"/>
      <c r="B7" s="5"/>
      <c r="C7" s="3"/>
    </row>
    <row r="8" spans="1:3" ht="40.5" customHeight="1">
      <c r="A8" s="6"/>
      <c r="B8" s="7"/>
      <c r="C8" s="8"/>
    </row>
    <row r="9" spans="1:3" ht="110.25" customHeight="1">
      <c r="A9" s="6"/>
      <c r="B9" s="7"/>
      <c r="C9" s="8"/>
    </row>
    <row r="10" spans="1:3" ht="98.25" customHeight="1">
      <c r="A10" s="6"/>
      <c r="B10" s="7"/>
      <c r="C10" s="8"/>
    </row>
    <row r="11" spans="1:3" ht="12.75" customHeight="1">
      <c r="A11" s="4"/>
      <c r="B11" s="9"/>
      <c r="C11" s="4"/>
    </row>
    <row r="12" spans="1:3" ht="13.5" customHeight="1">
      <c r="A12" s="10"/>
      <c r="B12" s="9"/>
      <c r="C12" s="4"/>
    </row>
    <row r="13" spans="1:3" ht="60.75" customHeight="1">
      <c r="A13" s="11"/>
      <c r="B13" s="13"/>
      <c r="C13" s="6"/>
    </row>
    <row r="14" spans="1:3" ht="62.25" customHeight="1">
      <c r="A14" s="12"/>
      <c r="B14" s="13"/>
      <c r="C14" s="6"/>
    </row>
    <row r="15" spans="1:3" ht="27" customHeight="1">
      <c r="A15" s="14"/>
      <c r="B15" s="15"/>
      <c r="C15" s="14"/>
    </row>
    <row r="16" spans="1:3" ht="29.25" customHeight="1">
      <c r="A16" s="14"/>
      <c r="B16" s="9"/>
      <c r="C16" s="14"/>
    </row>
    <row r="17" spans="1:3" ht="66" customHeight="1">
      <c r="A17" s="14"/>
      <c r="B17" s="9"/>
      <c r="C17" s="14"/>
    </row>
    <row r="18" spans="1:3" ht="62.25" customHeight="1">
      <c r="A18" s="14"/>
      <c r="B18" s="13"/>
      <c r="C18" s="16"/>
    </row>
    <row r="19" spans="1:3" ht="62.25" customHeight="1">
      <c r="A19" s="14"/>
      <c r="B19" s="13"/>
      <c r="C19" s="16"/>
    </row>
    <row r="20" spans="1:3" ht="12.75">
      <c r="A20" s="144"/>
      <c r="B20" s="141"/>
      <c r="C20" s="140"/>
    </row>
    <row r="21" spans="1:3" ht="12.75">
      <c r="A21" s="145"/>
      <c r="B21" s="141"/>
      <c r="C21" s="140"/>
    </row>
    <row r="22" spans="1:3" ht="0.75" customHeight="1">
      <c r="A22" s="146"/>
      <c r="B22" s="141"/>
      <c r="C22" s="140"/>
    </row>
    <row r="23" spans="1:3" ht="12.75" customHeight="1">
      <c r="A23" s="139"/>
      <c r="B23" s="141"/>
      <c r="C23" s="140"/>
    </row>
    <row r="24" spans="1:3" ht="12.75">
      <c r="A24" s="142"/>
      <c r="B24" s="143"/>
      <c r="C24" s="140"/>
    </row>
    <row r="25" spans="1:3" ht="2.25" customHeight="1">
      <c r="A25" s="142"/>
      <c r="B25" s="143"/>
      <c r="C25" s="140"/>
    </row>
    <row r="26" spans="1:3" ht="24.75" customHeight="1">
      <c r="A26" s="17"/>
      <c r="B26" s="13"/>
      <c r="C26" s="16"/>
    </row>
    <row r="27" spans="1:3" ht="36.75" customHeight="1">
      <c r="A27" s="17"/>
      <c r="B27" s="9"/>
      <c r="C27" s="14"/>
    </row>
    <row r="28" spans="1:3" ht="39" customHeight="1">
      <c r="A28" s="17"/>
      <c r="B28" s="13"/>
      <c r="C28" s="16"/>
    </row>
    <row r="29" spans="1:3" ht="12.75">
      <c r="A29" s="139"/>
      <c r="B29" s="141"/>
      <c r="C29" s="140"/>
    </row>
    <row r="30" spans="1:3" ht="10.5" customHeight="1">
      <c r="A30" s="140"/>
      <c r="B30" s="141"/>
      <c r="C30" s="140"/>
    </row>
    <row r="31" spans="1:3" ht="12.75" hidden="1">
      <c r="A31" s="140"/>
      <c r="B31" s="141"/>
      <c r="C31" s="140"/>
    </row>
    <row r="32" spans="1:3" ht="12.75">
      <c r="A32" s="147"/>
      <c r="B32" s="143"/>
      <c r="C32" s="142"/>
    </row>
    <row r="33" spans="1:3" ht="1.5" customHeight="1">
      <c r="A33" s="142"/>
      <c r="B33" s="143"/>
      <c r="C33" s="142"/>
    </row>
    <row r="34" spans="1:3" ht="12.75" customHeight="1" hidden="1">
      <c r="A34" s="142"/>
      <c r="B34" s="143"/>
      <c r="C34" s="142"/>
    </row>
    <row r="35" spans="1:3" ht="30.75" customHeight="1">
      <c r="A35" s="16"/>
      <c r="B35" s="13"/>
      <c r="C35" s="18"/>
    </row>
    <row r="36" spans="1:3" ht="30.75" customHeight="1">
      <c r="A36" s="14"/>
      <c r="B36" s="9"/>
      <c r="C36" s="2"/>
    </row>
    <row r="37" spans="1:3" ht="24" customHeight="1">
      <c r="A37" s="14"/>
      <c r="B37" s="9"/>
      <c r="C37" s="2"/>
    </row>
    <row r="38" spans="1:3" ht="39" customHeight="1" thickBot="1">
      <c r="A38" s="22"/>
      <c r="B38" s="21"/>
      <c r="C38" s="23"/>
    </row>
    <row r="39" spans="1:3" ht="13.5" thickBot="1">
      <c r="A39" s="148"/>
      <c r="B39" s="151"/>
      <c r="C39" s="25"/>
    </row>
    <row r="41" spans="1:3" ht="12.75">
      <c r="A41" s="113"/>
      <c r="B41" s="113"/>
      <c r="C41" s="113"/>
    </row>
    <row r="42" spans="4:8" ht="12.75" hidden="1">
      <c r="D42" s="20"/>
      <c r="E42" s="20"/>
      <c r="F42" s="20"/>
      <c r="G42" s="20"/>
      <c r="H42" s="20"/>
    </row>
    <row r="43" spans="1:3" ht="26.25" customHeight="1">
      <c r="A43" s="113"/>
      <c r="B43" s="113"/>
      <c r="C43" s="113"/>
    </row>
    <row r="44" spans="1:3" ht="12.75">
      <c r="A44" s="24"/>
      <c r="B44" s="24"/>
      <c r="C44" s="24"/>
    </row>
    <row r="45" spans="1:3" ht="0.75" customHeight="1">
      <c r="A45" s="113"/>
      <c r="B45" s="113"/>
      <c r="C45" s="113"/>
    </row>
    <row r="46" ht="12.75" hidden="1"/>
    <row r="47" spans="1:3" ht="12.75">
      <c r="A47" s="113"/>
      <c r="B47" s="113"/>
      <c r="C47" s="113"/>
    </row>
    <row r="49" spans="1:3" ht="12.75">
      <c r="A49" s="150"/>
      <c r="B49" s="150"/>
      <c r="C49" s="150"/>
    </row>
  </sheetData>
  <sheetProtection/>
  <mergeCells count="19">
    <mergeCell ref="A20:A22"/>
    <mergeCell ref="B20:B22"/>
    <mergeCell ref="C20:C22"/>
    <mergeCell ref="A2:C3"/>
    <mergeCell ref="A29:A31"/>
    <mergeCell ref="B29:B31"/>
    <mergeCell ref="C29:C31"/>
    <mergeCell ref="A23:A25"/>
    <mergeCell ref="B23:B25"/>
    <mergeCell ref="C23:C25"/>
    <mergeCell ref="A32:A34"/>
    <mergeCell ref="B32:B34"/>
    <mergeCell ref="C32:C34"/>
    <mergeCell ref="A49:C49"/>
    <mergeCell ref="A41:C41"/>
    <mergeCell ref="A43:C43"/>
    <mergeCell ref="A45:C45"/>
    <mergeCell ref="A47:C47"/>
    <mergeCell ref="A39:B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7:E43"/>
  <sheetViews>
    <sheetView zoomScalePageLayoutView="0" workbookViewId="0" topLeftCell="A1">
      <selection activeCell="A1" sqref="A1:E43"/>
    </sheetView>
  </sheetViews>
  <sheetFormatPr defaultColWidth="9.140625" defaultRowHeight="12.75"/>
  <cols>
    <col min="1" max="1" width="1.28515625" style="0" customWidth="1"/>
    <col min="2" max="2" width="9.140625" style="0" hidden="1" customWidth="1"/>
    <col min="3" max="3" width="22.8515625" style="0" customWidth="1"/>
    <col min="4" max="4" width="49.00390625" style="0" customWidth="1"/>
    <col min="5" max="5" width="13.421875" style="0" customWidth="1"/>
  </cols>
  <sheetData>
    <row r="1" ht="12" customHeight="1"/>
    <row r="2" ht="12.75" hidden="1"/>
    <row r="3" ht="12.75" hidden="1"/>
    <row r="4" ht="12.75" hidden="1"/>
    <row r="7" spans="3:5" ht="12.75">
      <c r="C7" s="127"/>
      <c r="D7" s="128"/>
      <c r="E7" s="128"/>
    </row>
    <row r="8" spans="3:5" ht="12.75">
      <c r="C8" s="129"/>
      <c r="D8" s="129"/>
      <c r="E8" s="129"/>
    </row>
    <row r="9" spans="3:5" ht="39.75" customHeight="1">
      <c r="C9" s="1"/>
      <c r="D9" s="2"/>
      <c r="E9" s="3"/>
    </row>
    <row r="10" spans="3:5" ht="12.7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5.75" customHeight="1">
      <c r="C12" s="4"/>
      <c r="D12" s="5"/>
      <c r="E12" s="3"/>
    </row>
    <row r="13" spans="3:5" ht="28.5" customHeight="1">
      <c r="C13" s="6"/>
      <c r="D13" s="7"/>
      <c r="E13" s="8"/>
    </row>
    <row r="14" spans="3:5" ht="93.75" customHeight="1">
      <c r="C14" s="6"/>
      <c r="D14" s="7"/>
      <c r="E14" s="8"/>
    </row>
    <row r="15" spans="3:5" ht="15" customHeight="1">
      <c r="C15" s="4"/>
      <c r="D15" s="9"/>
      <c r="E15" s="4"/>
    </row>
    <row r="16" spans="3:5" ht="15" customHeight="1">
      <c r="C16" s="10"/>
      <c r="D16" s="9"/>
      <c r="E16" s="4"/>
    </row>
    <row r="17" spans="3:5" ht="51" customHeight="1">
      <c r="C17" s="11"/>
      <c r="D17" s="13"/>
      <c r="E17" s="6"/>
    </row>
    <row r="18" spans="3:5" ht="53.2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7.75" customHeight="1">
      <c r="C20" s="14"/>
      <c r="D20" s="9"/>
      <c r="E20" s="14"/>
    </row>
    <row r="21" spans="3:5" ht="66" customHeight="1">
      <c r="C21" s="14"/>
      <c r="D21" s="9"/>
      <c r="E21" s="14"/>
    </row>
    <row r="22" spans="3:5" ht="48" customHeight="1">
      <c r="C22" s="14"/>
      <c r="D22" s="13"/>
      <c r="E22" s="16"/>
    </row>
    <row r="23" spans="3:5" ht="51.75" customHeight="1">
      <c r="C23" s="14"/>
      <c r="D23" s="13"/>
      <c r="E23" s="16"/>
    </row>
    <row r="24" spans="3:5" ht="12.75">
      <c r="C24" s="144"/>
      <c r="D24" s="141"/>
      <c r="E24" s="140"/>
    </row>
    <row r="25" spans="3:5" ht="12.75">
      <c r="C25" s="145"/>
      <c r="D25" s="141"/>
      <c r="E25" s="140"/>
    </row>
    <row r="26" spans="3:5" ht="12.75" hidden="1">
      <c r="C26" s="146"/>
      <c r="D26" s="141"/>
      <c r="E26" s="140"/>
    </row>
    <row r="27" spans="3:5" ht="12.75" customHeight="1">
      <c r="C27" s="139"/>
      <c r="D27" s="141"/>
      <c r="E27" s="140"/>
    </row>
    <row r="28" spans="3:5" ht="14.25" customHeight="1">
      <c r="C28" s="142"/>
      <c r="D28" s="143"/>
      <c r="E28" s="140"/>
    </row>
    <row r="29" spans="3:5" ht="3" customHeight="1" hidden="1">
      <c r="C29" s="142"/>
      <c r="D29" s="143"/>
      <c r="E29" s="140"/>
    </row>
    <row r="30" spans="3:5" ht="27" customHeight="1">
      <c r="C30" s="17"/>
      <c r="D30" s="13"/>
      <c r="E30" s="16"/>
    </row>
    <row r="31" spans="3:5" ht="39.75" customHeight="1">
      <c r="C31" s="17"/>
      <c r="D31" s="9"/>
      <c r="E31" s="14"/>
    </row>
    <row r="32" spans="3:5" ht="39" customHeight="1">
      <c r="C32" s="17"/>
      <c r="D32" s="13"/>
      <c r="E32" s="16"/>
    </row>
    <row r="33" spans="3:5" ht="12.75">
      <c r="C33" s="152"/>
      <c r="D33" s="153"/>
      <c r="E33" s="2"/>
    </row>
    <row r="35" spans="3:5" ht="12.75">
      <c r="C35" s="113"/>
      <c r="D35" s="113"/>
      <c r="E35" s="113"/>
    </row>
    <row r="37" spans="3:5" ht="24" customHeight="1">
      <c r="C37" s="113"/>
      <c r="D37" s="113"/>
      <c r="E37" s="113"/>
    </row>
    <row r="38" spans="3:5" ht="12.75">
      <c r="C38" s="24"/>
      <c r="D38" s="24"/>
      <c r="E38" s="24"/>
    </row>
    <row r="39" spans="3:5" ht="24.75" customHeight="1">
      <c r="C39" s="113"/>
      <c r="D39" s="113"/>
      <c r="E39" s="113"/>
    </row>
    <row r="41" spans="3:5" ht="12.75">
      <c r="C41" s="113"/>
      <c r="D41" s="113"/>
      <c r="E41" s="113"/>
    </row>
    <row r="43" spans="3:5" ht="12.75">
      <c r="C43" s="113"/>
      <c r="D43" s="113"/>
      <c r="E43" s="113"/>
    </row>
  </sheetData>
  <sheetProtection/>
  <mergeCells count="13">
    <mergeCell ref="D27:D29"/>
    <mergeCell ref="E27:E29"/>
    <mergeCell ref="C33:D33"/>
    <mergeCell ref="C7:E8"/>
    <mergeCell ref="C24:C26"/>
    <mergeCell ref="D24:D26"/>
    <mergeCell ref="E24:E26"/>
    <mergeCell ref="C27:C29"/>
    <mergeCell ref="C43:E43"/>
    <mergeCell ref="C35:E35"/>
    <mergeCell ref="C37:E37"/>
    <mergeCell ref="C39:E39"/>
    <mergeCell ref="C41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C49"/>
  <sheetViews>
    <sheetView zoomScalePageLayoutView="0" workbookViewId="0" topLeftCell="A1">
      <selection activeCell="A2" sqref="A2:C49"/>
    </sheetView>
  </sheetViews>
  <sheetFormatPr defaultColWidth="9.140625" defaultRowHeight="12.75"/>
  <cols>
    <col min="1" max="1" width="23.57421875" style="0" customWidth="1"/>
    <col min="2" max="2" width="49.140625" style="0" customWidth="1"/>
    <col min="3" max="3" width="13.8515625" style="0" customWidth="1"/>
  </cols>
  <sheetData>
    <row r="3" ht="2.25" customHeight="1"/>
    <row r="4" ht="12.75" hidden="1"/>
    <row r="7" spans="1:3" ht="12.75">
      <c r="A7" s="127"/>
      <c r="B7" s="128"/>
      <c r="C7" s="128"/>
    </row>
    <row r="8" spans="1:3" ht="12.75">
      <c r="A8" s="129"/>
      <c r="B8" s="129"/>
      <c r="C8" s="129"/>
    </row>
    <row r="9" spans="1:3" ht="37.5" customHeight="1">
      <c r="A9" s="1"/>
      <c r="B9" s="2"/>
      <c r="C9" s="3"/>
    </row>
    <row r="10" spans="1:3" ht="14.25" customHeight="1">
      <c r="A10" s="4"/>
      <c r="B10" s="5"/>
      <c r="C10" s="3"/>
    </row>
    <row r="11" spans="1:3" ht="12.75" customHeight="1">
      <c r="A11" s="4"/>
      <c r="B11" s="5"/>
      <c r="C11" s="3"/>
    </row>
    <row r="12" spans="1:3" ht="15" customHeight="1">
      <c r="A12" s="4"/>
      <c r="B12" s="5"/>
      <c r="C12" s="3"/>
    </row>
    <row r="13" spans="1:3" ht="100.5" customHeight="1">
      <c r="A13" s="6"/>
      <c r="B13" s="7"/>
      <c r="C13" s="8"/>
    </row>
    <row r="14" spans="1:3" ht="13.5" customHeight="1">
      <c r="A14" s="4"/>
      <c r="B14" s="9"/>
      <c r="C14" s="4"/>
    </row>
    <row r="15" spans="1:3" ht="12.75" customHeight="1">
      <c r="A15" s="10"/>
      <c r="B15" s="9"/>
      <c r="C15" s="4"/>
    </row>
    <row r="16" spans="1:3" ht="57" customHeight="1">
      <c r="A16" s="11"/>
      <c r="B16" s="13"/>
      <c r="C16" s="6"/>
    </row>
    <row r="17" spans="1:3" ht="56.25" customHeight="1">
      <c r="A17" s="12"/>
      <c r="B17" s="13"/>
      <c r="C17" s="6"/>
    </row>
    <row r="18" spans="1:3" ht="27" customHeight="1">
      <c r="A18" s="14"/>
      <c r="B18" s="15"/>
      <c r="C18" s="14"/>
    </row>
    <row r="19" spans="1:3" ht="26.25" customHeight="1">
      <c r="A19" s="14"/>
      <c r="B19" s="9"/>
      <c r="C19" s="14"/>
    </row>
    <row r="20" spans="1:3" ht="48" customHeight="1">
      <c r="A20" s="14"/>
      <c r="B20" s="9"/>
      <c r="C20" s="14"/>
    </row>
    <row r="21" spans="1:3" ht="61.5" customHeight="1">
      <c r="A21" s="14"/>
      <c r="B21" s="13"/>
      <c r="C21" s="16"/>
    </row>
    <row r="22" spans="1:3" ht="48" customHeight="1">
      <c r="A22" s="14"/>
      <c r="B22" s="13"/>
      <c r="C22" s="16"/>
    </row>
    <row r="23" spans="1:3" ht="12.75">
      <c r="A23" s="144"/>
      <c r="B23" s="141"/>
      <c r="C23" s="140"/>
    </row>
    <row r="24" spans="1:3" ht="12" customHeight="1">
      <c r="A24" s="145"/>
      <c r="B24" s="141"/>
      <c r="C24" s="140"/>
    </row>
    <row r="25" spans="1:3" ht="12.75" hidden="1">
      <c r="A25" s="146"/>
      <c r="B25" s="141"/>
      <c r="C25" s="140"/>
    </row>
    <row r="26" spans="1:3" ht="12.75" customHeight="1">
      <c r="A26" s="139"/>
      <c r="B26" s="141"/>
      <c r="C26" s="140"/>
    </row>
    <row r="27" spans="1:3" ht="11.25" customHeight="1">
      <c r="A27" s="142"/>
      <c r="B27" s="143"/>
      <c r="C27" s="140"/>
    </row>
    <row r="28" spans="1:3" ht="12.75" customHeight="1" hidden="1">
      <c r="A28" s="142"/>
      <c r="B28" s="143"/>
      <c r="C28" s="140"/>
    </row>
    <row r="29" spans="1:3" ht="24" customHeight="1">
      <c r="A29" s="17"/>
      <c r="B29" s="13"/>
      <c r="C29" s="16"/>
    </row>
    <row r="30" spans="1:3" ht="39" customHeight="1">
      <c r="A30" s="17"/>
      <c r="B30" s="9"/>
      <c r="C30" s="14"/>
    </row>
    <row r="31" spans="1:3" ht="36.75" customHeight="1">
      <c r="A31" s="17"/>
      <c r="B31" s="13"/>
      <c r="C31" s="16"/>
    </row>
    <row r="32" spans="1:3" ht="12.75">
      <c r="A32" s="139"/>
      <c r="B32" s="141"/>
      <c r="C32" s="140"/>
    </row>
    <row r="33" spans="1:3" ht="10.5" customHeight="1">
      <c r="A33" s="140"/>
      <c r="B33" s="141"/>
      <c r="C33" s="140"/>
    </row>
    <row r="34" spans="1:3" ht="12.75" hidden="1">
      <c r="A34" s="140"/>
      <c r="B34" s="141"/>
      <c r="C34" s="140"/>
    </row>
    <row r="35" spans="1:3" ht="12.75">
      <c r="A35" s="147"/>
      <c r="B35" s="143"/>
      <c r="C35" s="142"/>
    </row>
    <row r="36" spans="1:3" ht="1.5" customHeight="1">
      <c r="A36" s="142"/>
      <c r="B36" s="143"/>
      <c r="C36" s="142"/>
    </row>
    <row r="37" spans="1:3" ht="12.75" customHeight="1" hidden="1">
      <c r="A37" s="142"/>
      <c r="B37" s="143"/>
      <c r="C37" s="142"/>
    </row>
    <row r="38" spans="1:3" ht="25.5" customHeight="1" thickBot="1">
      <c r="A38" s="16"/>
      <c r="B38" s="13"/>
      <c r="C38" s="18"/>
    </row>
    <row r="39" spans="1:3" ht="13.5" thickBot="1">
      <c r="A39" s="148"/>
      <c r="B39" s="149"/>
      <c r="C39" s="25"/>
    </row>
    <row r="41" spans="1:3" ht="12.75">
      <c r="A41" s="113"/>
      <c r="B41" s="113"/>
      <c r="C41" s="113"/>
    </row>
    <row r="43" spans="1:3" ht="24" customHeight="1">
      <c r="A43" s="113"/>
      <c r="B43" s="113"/>
      <c r="C43" s="113"/>
    </row>
    <row r="44" spans="1:3" ht="12.75">
      <c r="A44" s="24"/>
      <c r="B44" s="24"/>
      <c r="C44" s="24"/>
    </row>
    <row r="45" spans="1:3" ht="25.5" customHeight="1">
      <c r="A45" s="113"/>
      <c r="B45" s="113"/>
      <c r="C45" s="113"/>
    </row>
    <row r="47" spans="1:3" ht="12.75">
      <c r="A47" s="113"/>
      <c r="B47" s="113"/>
      <c r="C47" s="113"/>
    </row>
    <row r="49" spans="1:3" ht="12.75">
      <c r="A49" s="113"/>
      <c r="B49" s="113"/>
      <c r="C49" s="113"/>
    </row>
  </sheetData>
  <sheetProtection/>
  <mergeCells count="19">
    <mergeCell ref="A7:C8"/>
    <mergeCell ref="A23:A25"/>
    <mergeCell ref="B23:B25"/>
    <mergeCell ref="C23:C25"/>
    <mergeCell ref="A26:A28"/>
    <mergeCell ref="B26:B28"/>
    <mergeCell ref="C26:C28"/>
    <mergeCell ref="C35:C37"/>
    <mergeCell ref="A32:A34"/>
    <mergeCell ref="B32:B34"/>
    <mergeCell ref="C32:C34"/>
    <mergeCell ref="A35:A37"/>
    <mergeCell ref="B35:B37"/>
    <mergeCell ref="A39:B39"/>
    <mergeCell ref="A49:C49"/>
    <mergeCell ref="A41:C41"/>
    <mergeCell ref="A43:C43"/>
    <mergeCell ref="A45:C45"/>
    <mergeCell ref="A47:C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D45"/>
  <sheetViews>
    <sheetView zoomScalePageLayoutView="0" workbookViewId="0" topLeftCell="B1">
      <selection activeCell="B1" sqref="B1:D47"/>
    </sheetView>
  </sheetViews>
  <sheetFormatPr defaultColWidth="9.140625" defaultRowHeight="12.75"/>
  <cols>
    <col min="1" max="1" width="9.140625" style="0" hidden="1" customWidth="1"/>
    <col min="2" max="2" width="23.140625" style="0" customWidth="1"/>
    <col min="3" max="3" width="46.8515625" style="0" customWidth="1"/>
    <col min="4" max="4" width="16.140625" style="0" customWidth="1"/>
  </cols>
  <sheetData>
    <row r="2" ht="0.75" customHeight="1"/>
    <row r="3" ht="12.75" hidden="1"/>
    <row r="4" spans="2:4" ht="12.75">
      <c r="B4" s="127"/>
      <c r="C4" s="128"/>
      <c r="D4" s="128"/>
    </row>
    <row r="5" spans="2:4" ht="12.75">
      <c r="B5" s="129"/>
      <c r="C5" s="129"/>
      <c r="D5" s="129"/>
    </row>
    <row r="6" spans="2:4" ht="36.75" customHeight="1">
      <c r="B6" s="1"/>
      <c r="C6" s="2"/>
      <c r="D6" s="3"/>
    </row>
    <row r="7" spans="2:4" ht="15.75" customHeight="1">
      <c r="B7" s="4"/>
      <c r="C7" s="5"/>
      <c r="D7" s="3"/>
    </row>
    <row r="8" spans="2:4" ht="13.5" customHeight="1">
      <c r="B8" s="4"/>
      <c r="C8" s="5"/>
      <c r="D8" s="3"/>
    </row>
    <row r="9" spans="2:4" ht="15.75" customHeight="1">
      <c r="B9" s="4"/>
      <c r="C9" s="5"/>
      <c r="D9" s="3"/>
    </row>
    <row r="10" spans="2:4" ht="93" customHeight="1">
      <c r="B10" s="6"/>
      <c r="C10" s="7"/>
      <c r="D10" s="8"/>
    </row>
    <row r="11" spans="2:4" ht="13.5" customHeight="1">
      <c r="B11" s="4"/>
      <c r="C11" s="9"/>
      <c r="D11" s="4"/>
    </row>
    <row r="12" spans="2:4" ht="11.25" customHeight="1">
      <c r="B12" s="10"/>
      <c r="C12" s="9"/>
      <c r="D12" s="4"/>
    </row>
    <row r="13" spans="2:4" ht="50.25" customHeight="1">
      <c r="B13" s="11"/>
      <c r="C13" s="13"/>
      <c r="D13" s="6"/>
    </row>
    <row r="14" spans="2:4" ht="26.25" customHeight="1">
      <c r="B14" s="14"/>
      <c r="C14" s="15"/>
      <c r="D14" s="14"/>
    </row>
    <row r="15" spans="2:4" ht="27.75" customHeight="1">
      <c r="B15" s="14"/>
      <c r="C15" s="9"/>
      <c r="D15" s="14"/>
    </row>
    <row r="16" spans="2:4" ht="63" customHeight="1">
      <c r="B16" s="14"/>
      <c r="C16" s="9"/>
      <c r="D16" s="14"/>
    </row>
    <row r="17" spans="2:4" ht="64.5" customHeight="1">
      <c r="B17" s="14"/>
      <c r="C17" s="13"/>
      <c r="D17" s="16"/>
    </row>
    <row r="18" spans="2:4" ht="59.25" customHeight="1">
      <c r="B18" s="14"/>
      <c r="C18" s="13"/>
      <c r="D18" s="16"/>
    </row>
    <row r="19" spans="2:4" ht="12.75">
      <c r="B19" s="144"/>
      <c r="C19" s="141"/>
      <c r="D19" s="140"/>
    </row>
    <row r="20" spans="2:4" ht="12.75">
      <c r="B20" s="145"/>
      <c r="C20" s="141"/>
      <c r="D20" s="140"/>
    </row>
    <row r="21" spans="2:4" ht="1.5" customHeight="1">
      <c r="B21" s="146"/>
      <c r="C21" s="141"/>
      <c r="D21" s="140"/>
    </row>
    <row r="22" spans="2:4" ht="12.75" customHeight="1">
      <c r="B22" s="139"/>
      <c r="C22" s="141"/>
      <c r="D22" s="140"/>
    </row>
    <row r="23" spans="2:4" ht="12.75">
      <c r="B23" s="142"/>
      <c r="C23" s="143"/>
      <c r="D23" s="140"/>
    </row>
    <row r="24" spans="2:4" ht="12.75" customHeight="1" hidden="1">
      <c r="B24" s="142"/>
      <c r="C24" s="143"/>
      <c r="D24" s="140"/>
    </row>
    <row r="25" spans="2:4" ht="27.75" customHeight="1">
      <c r="B25" s="17"/>
      <c r="C25" s="13"/>
      <c r="D25" s="16"/>
    </row>
    <row r="26" spans="2:4" ht="38.25" customHeight="1">
      <c r="B26" s="17"/>
      <c r="C26" s="9"/>
      <c r="D26" s="14"/>
    </row>
    <row r="27" spans="2:4" ht="36.75" customHeight="1">
      <c r="B27" s="17"/>
      <c r="C27" s="13"/>
      <c r="D27" s="16"/>
    </row>
    <row r="28" spans="2:4" ht="12.75">
      <c r="B28" s="139"/>
      <c r="C28" s="141"/>
      <c r="D28" s="140"/>
    </row>
    <row r="29" spans="2:4" ht="12.75">
      <c r="B29" s="140"/>
      <c r="C29" s="141"/>
      <c r="D29" s="140"/>
    </row>
    <row r="30" spans="2:4" ht="6.75" customHeight="1">
      <c r="B30" s="140"/>
      <c r="C30" s="141"/>
      <c r="D30" s="140"/>
    </row>
    <row r="31" spans="2:4" ht="12" customHeight="1">
      <c r="B31" s="147"/>
      <c r="C31" s="143"/>
      <c r="D31" s="142"/>
    </row>
    <row r="32" spans="2:4" ht="12.75" customHeight="1" hidden="1">
      <c r="B32" s="142"/>
      <c r="C32" s="143"/>
      <c r="D32" s="142"/>
    </row>
    <row r="33" spans="2:4" ht="12.75" customHeight="1" hidden="1">
      <c r="B33" s="142"/>
      <c r="C33" s="143"/>
      <c r="D33" s="142"/>
    </row>
    <row r="34" spans="2:4" ht="30" customHeight="1" thickBot="1">
      <c r="B34" s="16"/>
      <c r="C34" s="13"/>
      <c r="D34" s="18"/>
    </row>
    <row r="35" spans="2:4" ht="13.5" thickBot="1">
      <c r="B35" s="148"/>
      <c r="C35" s="149"/>
      <c r="D35" s="25"/>
    </row>
    <row r="37" spans="2:4" ht="12.75">
      <c r="B37" s="113"/>
      <c r="C37" s="113"/>
      <c r="D37" s="113"/>
    </row>
    <row r="39" spans="2:4" ht="24.75" customHeight="1">
      <c r="B39" s="113"/>
      <c r="C39" s="113"/>
      <c r="D39" s="113"/>
    </row>
    <row r="40" spans="2:4" ht="12.75">
      <c r="B40" s="24"/>
      <c r="C40" s="24"/>
      <c r="D40" s="24"/>
    </row>
    <row r="41" spans="2:4" ht="25.5" customHeight="1">
      <c r="B41" s="113"/>
      <c r="C41" s="113"/>
      <c r="D41" s="113"/>
    </row>
    <row r="43" spans="2:4" ht="12.75">
      <c r="B43" s="113"/>
      <c r="C43" s="113"/>
      <c r="D43" s="113"/>
    </row>
    <row r="45" spans="2:4" ht="12.75">
      <c r="B45" s="113"/>
      <c r="C45" s="113"/>
      <c r="D45" s="113"/>
    </row>
  </sheetData>
  <sheetProtection/>
  <mergeCells count="19">
    <mergeCell ref="B31:B33"/>
    <mergeCell ref="C31:C33"/>
    <mergeCell ref="D31:D33"/>
    <mergeCell ref="B45:D45"/>
    <mergeCell ref="B37:D37"/>
    <mergeCell ref="B39:D39"/>
    <mergeCell ref="B41:D41"/>
    <mergeCell ref="B43:D43"/>
    <mergeCell ref="B35:C35"/>
    <mergeCell ref="B28:B30"/>
    <mergeCell ref="C28:C30"/>
    <mergeCell ref="B22:B24"/>
    <mergeCell ref="C22:C24"/>
    <mergeCell ref="D22:D24"/>
    <mergeCell ref="B4:D5"/>
    <mergeCell ref="B19:B21"/>
    <mergeCell ref="C19:C21"/>
    <mergeCell ref="D19:D21"/>
    <mergeCell ref="D28:D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2012-10-09T12:10:27Z</cp:lastPrinted>
  <dcterms:created xsi:type="dcterms:W3CDTF">1996-10-08T23:32:33Z</dcterms:created>
  <dcterms:modified xsi:type="dcterms:W3CDTF">2012-10-09T12:21:55Z</dcterms:modified>
  <cp:category/>
  <cp:version/>
  <cp:contentType/>
  <cp:contentStatus/>
</cp:coreProperties>
</file>